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Прил.1 к Р.1 (1.2)" sheetId="1" r:id="rId1"/>
    <sheet name="Дельта" sheetId="2" r:id="rId2"/>
  </sheets>
  <calcPr calcId="125725"/>
</workbook>
</file>

<file path=xl/calcChain.xml><?xml version="1.0" encoding="utf-8"?>
<calcChain xmlns="http://schemas.openxmlformats.org/spreadsheetml/2006/main">
  <c r="C6" i="2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5"/>
  <c r="B6"/>
  <c r="B7"/>
  <c r="B8"/>
  <c r="D8" s="1"/>
  <c r="F8" s="1"/>
  <c r="B9"/>
  <c r="B10"/>
  <c r="B11"/>
  <c r="B12"/>
  <c r="B13"/>
  <c r="B14"/>
  <c r="B15"/>
  <c r="B16"/>
  <c r="D16" s="1"/>
  <c r="F16" s="1"/>
  <c r="B17"/>
  <c r="B18"/>
  <c r="B19"/>
  <c r="B20"/>
  <c r="B21"/>
  <c r="B22"/>
  <c r="B23"/>
  <c r="B24"/>
  <c r="D24" s="1"/>
  <c r="F24" s="1"/>
  <c r="B5"/>
  <c r="BL58" i="1"/>
  <c r="Y61"/>
  <c r="AC61" s="1"/>
  <c r="A14"/>
  <c r="AI14"/>
  <c r="R14"/>
  <c r="A17"/>
  <c r="A43" s="1"/>
  <c r="R17"/>
  <c r="AI17"/>
  <c r="AC25" s="1"/>
  <c r="AZ17"/>
  <c r="BE43" s="1"/>
  <c r="AZ14"/>
  <c r="A61"/>
  <c r="D22" i="2" l="1"/>
  <c r="F22" s="1"/>
  <c r="D14"/>
  <c r="F14" s="1"/>
  <c r="D10"/>
  <c r="F10" s="1"/>
  <c r="D19"/>
  <c r="F19" s="1"/>
  <c r="D20"/>
  <c r="F20" s="1"/>
  <c r="D12"/>
  <c r="F12" s="1"/>
  <c r="D18"/>
  <c r="F18" s="1"/>
  <c r="D6"/>
  <c r="F6" s="1"/>
  <c r="D11"/>
  <c r="F11" s="1"/>
  <c r="D17"/>
  <c r="F17" s="1"/>
  <c r="D23"/>
  <c r="F23" s="1"/>
  <c r="D15"/>
  <c r="F15" s="1"/>
  <c r="D7"/>
  <c r="F7" s="1"/>
  <c r="D5"/>
  <c r="F5" s="1"/>
  <c r="D9"/>
  <c r="F9" s="1"/>
  <c r="D21"/>
  <c r="F21" s="1"/>
  <c r="D13"/>
  <c r="F13" s="1"/>
  <c r="BE49" i="1"/>
  <c r="A25"/>
  <c r="AC43"/>
  <c r="A41" s="1"/>
  <c r="A57" s="1"/>
  <c r="AC57" s="1"/>
  <c r="BE25"/>
  <c r="A49" l="1"/>
  <c r="AC49"/>
  <c r="A23"/>
  <c r="A47" l="1"/>
  <c r="BL57" s="1"/>
</calcChain>
</file>

<file path=xl/sharedStrings.xml><?xml version="1.0" encoding="utf-8"?>
<sst xmlns="http://schemas.openxmlformats.org/spreadsheetml/2006/main" count="82" uniqueCount="39">
  <si>
    <t>ИНН</t>
  </si>
  <si>
    <t>КПП</t>
  </si>
  <si>
    <t>Стр.</t>
  </si>
  <si>
    <t xml:space="preserve">Подраздел 1.2 Расчет сумм страховых взносов на обязательное медицинское страхование </t>
  </si>
  <si>
    <t xml:space="preserve">Всего с начала расчетного периода    </t>
  </si>
  <si>
    <t>в том числе за последние три месяца расчетного (отчетного) периода:</t>
  </si>
  <si>
    <t>1 месяц</t>
  </si>
  <si>
    <t>2 месяц</t>
  </si>
  <si>
    <t>3 месяц</t>
  </si>
  <si>
    <t>1</t>
  </si>
  <si>
    <t>2</t>
  </si>
  <si>
    <t>3</t>
  </si>
  <si>
    <t>4</t>
  </si>
  <si>
    <r>
      <rPr>
        <b/>
        <sz val="9"/>
        <rFont val="Arial Cyr"/>
        <charset val="204"/>
      </rPr>
      <t xml:space="preserve">Количество застрахованных лиц, всего (чел.)     </t>
    </r>
    <r>
      <rPr>
        <sz val="9"/>
        <rFont val="Arial CYR"/>
        <charset val="204"/>
      </rPr>
      <t xml:space="preserve">  010</t>
    </r>
  </si>
  <si>
    <r>
      <rPr>
        <b/>
        <sz val="9"/>
        <rFont val="Arial Cyr"/>
        <charset val="204"/>
      </rPr>
      <t xml:space="preserve">Количество физических лиц, с выплат которым исчислены страховые взносы, всего (чел.)     </t>
    </r>
    <r>
      <rPr>
        <sz val="9"/>
        <rFont val="Arial CYR"/>
        <charset val="204"/>
      </rPr>
      <t xml:space="preserve"> 020</t>
    </r>
  </si>
  <si>
    <r>
      <t>Всего с начала расчетного периода/
1 месяц</t>
    </r>
    <r>
      <rPr>
        <vertAlign val="superscript"/>
        <sz val="9"/>
        <rFont val="Arial CYR"/>
        <charset val="204"/>
      </rPr>
      <t>1</t>
    </r>
  </si>
  <si>
    <r>
      <t xml:space="preserve">
2 месяц</t>
    </r>
    <r>
      <rPr>
        <vertAlign val="superscript"/>
        <sz val="9"/>
        <rFont val="Arial CYR"/>
        <charset val="204"/>
      </rPr>
      <t>1</t>
    </r>
  </si>
  <si>
    <r>
      <t>3 месяц</t>
    </r>
    <r>
      <rPr>
        <vertAlign val="superscript"/>
        <sz val="9"/>
        <rFont val="Arial CYR"/>
        <charset val="204"/>
      </rPr>
      <t>1</t>
    </r>
  </si>
  <si>
    <t>1/2</t>
  </si>
  <si>
    <r>
      <rPr>
        <b/>
        <sz val="9"/>
        <rFont val="Arial Cyr"/>
        <charset val="204"/>
      </rPr>
      <t xml:space="preserve">Сумма выплат и иных вознаграждений, начисленных в пользу физических лиц в соответствии со статьей 420 
Налогового кодекса Российской Федерации   </t>
    </r>
    <r>
      <rPr>
        <sz val="9"/>
        <rFont val="Arial CYR"/>
        <charset val="204"/>
      </rPr>
      <t xml:space="preserve">     030</t>
    </r>
  </si>
  <si>
    <t>.</t>
  </si>
  <si>
    <r>
      <t xml:space="preserve">Сумма, не подлежащая обложению страховыми взносами в соответствии с пунктом 1 и пунктом 2 статьи 422 
Налогового кодекса Российской Федерации    </t>
    </r>
    <r>
      <rPr>
        <sz val="9"/>
        <rFont val="Arial CYR"/>
        <charset val="204"/>
      </rPr>
      <t xml:space="preserve">   040</t>
    </r>
  </si>
  <si>
    <r>
      <t xml:space="preserve">Сумма расходов, принимаемая к вычету в соответствии с пунктом 8 статьи 421 Налогового кодекса Российской Федерации      </t>
    </r>
    <r>
      <rPr>
        <sz val="9"/>
        <rFont val="Arial CYR"/>
        <charset val="204"/>
      </rPr>
      <t xml:space="preserve">   045</t>
    </r>
  </si>
  <si>
    <r>
      <rPr>
        <b/>
        <sz val="9"/>
        <rFont val="Arial Cyr"/>
        <charset val="204"/>
      </rPr>
      <t xml:space="preserve">База для исчисления страховых взносов </t>
    </r>
    <r>
      <rPr>
        <sz val="9"/>
        <rFont val="Arial CYR"/>
        <charset val="204"/>
      </rPr>
      <t xml:space="preserve">     050</t>
    </r>
  </si>
  <si>
    <r>
      <rPr>
        <b/>
        <sz val="9"/>
        <rFont val="Arial Cyr"/>
        <charset val="204"/>
      </rPr>
      <t>Исчислено страховых взносов</t>
    </r>
    <r>
      <rPr>
        <sz val="9"/>
        <rFont val="Arial CYR"/>
        <charset val="204"/>
      </rPr>
      <t xml:space="preserve">      060</t>
    </r>
  </si>
  <si>
    <r>
      <t>1</t>
    </r>
    <r>
      <rPr>
        <sz val="8"/>
        <rFont val="Arial Cyr"/>
        <charset val="204"/>
      </rPr>
      <t xml:space="preserve"> В том числе за последние три месяца расчетного (отчетного) периода.</t>
    </r>
  </si>
  <si>
    <t/>
  </si>
  <si>
    <t>Расчёт по каждому работнику по НК РФ</t>
  </si>
  <si>
    <t>МРОТ</t>
  </si>
  <si>
    <t>Кол-во</t>
  </si>
  <si>
    <t>Контрольные соотношения от 07.02.2020 N БС-4-11/2002@</t>
  </si>
  <si>
    <t>(гр. 2 стр. 060 подр. 1.2 прил. 1 Р.1 + гр. 3 стр. 060 подр. 1.2 прил. 1 Р.1 + гр. 4 стр. 060 подр. 1.2 прил. 1 Р.1) = ((гр. 2 стр. 050 подр. 1.2 прил. 1 Р.1 + гр. 3 стр. 050 подр. 1.2 прил. 1 Р.1 + гр. 4 стр. 050 подр. 1.2 прил. 1 Р.1) * соответствующий значению поля 001 прил. 1 Р.1 тариф страховых взносов) &lt; = (гр. 2 стр. 020 подр. 1.2 прил. 1 Р.1 + гр. 3 стр. 020 подр. 1.2 прил. 1 Р.1 + гр. 4 стр. 020 подр. 1.2 прил. 1 Р.1) / 3 * 0,5 коп.</t>
  </si>
  <si>
    <t>Разница!</t>
  </si>
  <si>
    <t>Максимум по КС =</t>
  </si>
  <si>
    <t>Исчислено по НК</t>
  </si>
  <si>
    <t>Проверка КС</t>
  </si>
  <si>
    <t>Разница в коп.</t>
  </si>
  <si>
    <t>Максимум в коп.</t>
  </si>
  <si>
    <t>Примут/не примут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</si>
</sst>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.000"/>
    <numFmt numFmtId="166" formatCode="0.0"/>
    <numFmt numFmtId="167" formatCode="#,##0.0"/>
  </numFmts>
  <fonts count="24">
    <font>
      <sz val="10"/>
      <name val="Arial Cyr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sz val="16"/>
      <name val="Courier New"/>
      <family val="3"/>
    </font>
    <font>
      <sz val="12"/>
      <name val="Courier New"/>
      <family val="3"/>
      <charset val="204"/>
    </font>
    <font>
      <sz val="7"/>
      <name val="Arial"/>
      <family val="2"/>
      <charset val="204"/>
    </font>
    <font>
      <b/>
      <sz val="6"/>
      <name val="Arial Cyr"/>
      <family val="2"/>
      <charset val="204"/>
    </font>
    <font>
      <b/>
      <sz val="9"/>
      <name val="Arial CYR"/>
      <family val="2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vertAlign val="superscript"/>
      <sz val="9"/>
      <name val="Arial CYR"/>
      <charset val="204"/>
    </font>
    <font>
      <vertAlign val="superscript"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2"/>
      <name val="Courier New"/>
      <family val="3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4"/>
      <name val="Courier New"/>
      <family val="3"/>
    </font>
    <font>
      <sz val="14"/>
      <color rgb="FFFF0000"/>
      <name val="Courier New"/>
      <family val="3"/>
    </font>
    <font>
      <b/>
      <sz val="16"/>
      <name val="Courier New"/>
      <family val="3"/>
      <charset val="204"/>
    </font>
    <font>
      <sz val="1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wrapText="1"/>
    </xf>
    <xf numFmtId="49" fontId="1" fillId="2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/>
    </xf>
    <xf numFmtId="4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16" fillId="0" borderId="0" xfId="0" applyFont="1"/>
    <xf numFmtId="165" fontId="0" fillId="0" borderId="0" xfId="0" applyNumberFormat="1"/>
    <xf numFmtId="167" fontId="0" fillId="0" borderId="0" xfId="0" applyNumberFormat="1"/>
    <xf numFmtId="4" fontId="20" fillId="0" borderId="13" xfId="0" applyNumberFormat="1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65" fontId="21" fillId="0" borderId="1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17" fillId="0" borderId="13" xfId="0" applyNumberFormat="1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top"/>
    </xf>
    <xf numFmtId="49" fontId="19" fillId="0" borderId="0" xfId="0" applyNumberFormat="1" applyFont="1" applyBorder="1" applyAlignment="1">
      <alignment horizontal="center" vertical="top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 indent="1"/>
    </xf>
    <xf numFmtId="49" fontId="15" fillId="0" borderId="0" xfId="0" applyNumberFormat="1" applyFont="1" applyBorder="1" applyAlignment="1">
      <alignment horizontal="left" vertical="center" indent="1"/>
    </xf>
    <xf numFmtId="165" fontId="3" fillId="0" borderId="1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22" fillId="0" borderId="10" xfId="0" applyNumberFormat="1" applyFont="1" applyBorder="1" applyAlignment="1">
      <alignment horizontal="center" vertical="center"/>
    </xf>
    <xf numFmtId="165" fontId="22" fillId="0" borderId="11" xfId="0" applyNumberFormat="1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center"/>
    </xf>
    <xf numFmtId="3" fontId="16" fillId="3" borderId="11" xfId="0" applyNumberFormat="1" applyFont="1" applyFill="1" applyBorder="1" applyAlignment="1">
      <alignment horizontal="center" vertical="center"/>
    </xf>
    <xf numFmtId="3" fontId="16" fillId="3" borderId="1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6</xdr:row>
      <xdr:rowOff>19050</xdr:rowOff>
    </xdr:to>
    <xdr:pic>
      <xdr:nvPicPr>
        <xdr:cNvPr id="2" name="Picture 7" descr="3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73"/>
  <sheetViews>
    <sheetView showGridLines="0" tabSelected="1" zoomScaleNormal="100" workbookViewId="0">
      <selection activeCell="BV7" sqref="BV7:CD7"/>
    </sheetView>
  </sheetViews>
  <sheetFormatPr defaultColWidth="1.28515625" defaultRowHeight="17.100000000000001" customHeight="1"/>
  <cols>
    <col min="1" max="51" width="1.28515625" style="1"/>
    <col min="52" max="52" width="1.28515625" style="1" customWidth="1"/>
    <col min="53" max="80" width="1.28515625" style="1"/>
    <col min="81" max="81" width="0.28515625" style="1" customWidth="1"/>
    <col min="82" max="83" width="1.28515625" style="1"/>
    <col min="84" max="84" width="5.42578125" style="20" bestFit="1" customWidth="1"/>
    <col min="85" max="90" width="1.28515625" style="20"/>
    <col min="91" max="16384" width="1.28515625" style="1"/>
  </cols>
  <sheetData>
    <row r="1" spans="1:90" ht="14.25" customHeight="1">
      <c r="A1" s="63"/>
      <c r="B1" s="63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3"/>
      <c r="R1" s="63"/>
      <c r="S1" s="64" t="s">
        <v>0</v>
      </c>
      <c r="T1" s="64"/>
      <c r="U1" s="64"/>
      <c r="V1" s="64"/>
      <c r="W1" s="64"/>
      <c r="X1" s="65"/>
      <c r="Y1" s="59" t="s">
        <v>26</v>
      </c>
      <c r="Z1" s="60"/>
      <c r="AA1" s="59" t="s">
        <v>26</v>
      </c>
      <c r="AB1" s="60"/>
      <c r="AC1" s="59" t="s">
        <v>26</v>
      </c>
      <c r="AD1" s="60"/>
      <c r="AE1" s="59" t="s">
        <v>26</v>
      </c>
      <c r="AF1" s="60"/>
      <c r="AG1" s="59" t="s">
        <v>26</v>
      </c>
      <c r="AH1" s="60"/>
      <c r="AI1" s="59" t="s">
        <v>26</v>
      </c>
      <c r="AJ1" s="60"/>
      <c r="AK1" s="59" t="s">
        <v>26</v>
      </c>
      <c r="AL1" s="60"/>
      <c r="AM1" s="59" t="s">
        <v>26</v>
      </c>
      <c r="AN1" s="60"/>
      <c r="AO1" s="59" t="s">
        <v>26</v>
      </c>
      <c r="AP1" s="60"/>
      <c r="AQ1" s="59" t="s">
        <v>26</v>
      </c>
      <c r="AR1" s="60"/>
      <c r="AS1" s="59" t="s">
        <v>26</v>
      </c>
      <c r="AT1" s="60"/>
      <c r="AU1" s="59" t="s">
        <v>26</v>
      </c>
      <c r="AV1" s="60"/>
      <c r="AW1" s="68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22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90" ht="2.2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64"/>
      <c r="T2" s="64"/>
      <c r="U2" s="64"/>
      <c r="V2" s="64"/>
      <c r="W2" s="64"/>
      <c r="X2" s="65"/>
      <c r="Y2" s="61"/>
      <c r="Z2" s="62"/>
      <c r="AA2" s="61"/>
      <c r="AB2" s="62"/>
      <c r="AC2" s="61"/>
      <c r="AD2" s="62"/>
      <c r="AE2" s="61"/>
      <c r="AF2" s="62"/>
      <c r="AG2" s="61"/>
      <c r="AH2" s="62"/>
      <c r="AI2" s="61"/>
      <c r="AJ2" s="62"/>
      <c r="AK2" s="61"/>
      <c r="AL2" s="62"/>
      <c r="AM2" s="61"/>
      <c r="AN2" s="62"/>
      <c r="AO2" s="61"/>
      <c r="AP2" s="62"/>
      <c r="AQ2" s="61"/>
      <c r="AR2" s="62"/>
      <c r="AS2" s="61"/>
      <c r="AT2" s="62"/>
      <c r="AU2" s="61"/>
      <c r="AV2" s="62"/>
      <c r="AW2" s="68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</row>
    <row r="3" spans="1:90" ht="4.5" customHeight="1" thickBo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AJ3" s="2"/>
      <c r="AK3" s="2"/>
      <c r="AL3" s="2"/>
      <c r="AM3" s="66"/>
      <c r="AN3" s="66"/>
      <c r="AO3" s="2"/>
      <c r="AP3" s="3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</row>
    <row r="4" spans="1:90" ht="17.25" customHeight="1" thickBot="1">
      <c r="A4" s="67"/>
      <c r="B4" s="6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64" t="s">
        <v>1</v>
      </c>
      <c r="T4" s="64"/>
      <c r="U4" s="64"/>
      <c r="V4" s="64"/>
      <c r="W4" s="64"/>
      <c r="X4" s="65"/>
      <c r="Y4" s="55" t="s">
        <v>26</v>
      </c>
      <c r="Z4" s="56"/>
      <c r="AA4" s="55" t="s">
        <v>26</v>
      </c>
      <c r="AB4" s="56"/>
      <c r="AC4" s="55" t="s">
        <v>26</v>
      </c>
      <c r="AD4" s="56"/>
      <c r="AE4" s="55" t="s">
        <v>26</v>
      </c>
      <c r="AF4" s="56"/>
      <c r="AG4" s="55" t="s">
        <v>26</v>
      </c>
      <c r="AH4" s="56"/>
      <c r="AI4" s="55" t="s">
        <v>26</v>
      </c>
      <c r="AJ4" s="56"/>
      <c r="AK4" s="55" t="s">
        <v>26</v>
      </c>
      <c r="AL4" s="56"/>
      <c r="AM4" s="55" t="s">
        <v>26</v>
      </c>
      <c r="AN4" s="56"/>
      <c r="AO4" s="55" t="s">
        <v>26</v>
      </c>
      <c r="AP4" s="56"/>
      <c r="AQ4" s="72" t="s">
        <v>2</v>
      </c>
      <c r="AR4" s="73"/>
      <c r="AS4" s="73"/>
      <c r="AT4" s="65"/>
      <c r="AU4" s="70"/>
      <c r="AV4" s="71"/>
      <c r="AW4" s="70"/>
      <c r="AX4" s="71"/>
      <c r="AY4" s="70"/>
      <c r="AZ4" s="71"/>
      <c r="BA4" s="68"/>
      <c r="BB4" s="69"/>
      <c r="BC4" s="69"/>
      <c r="BD4" s="69"/>
      <c r="BE4" s="69"/>
      <c r="BF4" s="69"/>
      <c r="BG4" s="3"/>
      <c r="BH4" s="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53" t="s">
        <v>28</v>
      </c>
      <c r="BT4" s="53"/>
      <c r="BU4" s="53"/>
      <c r="BV4" s="53"/>
      <c r="BW4" s="53"/>
      <c r="BX4" s="53"/>
      <c r="BY4" s="53"/>
      <c r="BZ4" s="53"/>
      <c r="CA4" s="53"/>
      <c r="CB4" s="53"/>
      <c r="CF4" s="50">
        <v>12792</v>
      </c>
      <c r="CG4" s="51"/>
      <c r="CH4" s="51"/>
      <c r="CI4" s="51"/>
      <c r="CJ4" s="51"/>
      <c r="CK4" s="52"/>
    </row>
    <row r="5" spans="1:90" ht="4.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90" ht="9" customHeight="1" thickBo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90" ht="15" customHeight="1" thickBot="1"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54" t="s">
        <v>29</v>
      </c>
      <c r="BW7" s="54"/>
      <c r="BX7" s="54"/>
      <c r="BY7" s="54"/>
      <c r="BZ7" s="54"/>
      <c r="CA7" s="54"/>
      <c r="CB7" s="54"/>
      <c r="CC7" s="54"/>
      <c r="CD7" s="54"/>
      <c r="CF7" s="102">
        <v>2</v>
      </c>
      <c r="CG7" s="103"/>
      <c r="CH7" s="103"/>
      <c r="CI7" s="103"/>
      <c r="CJ7" s="103"/>
      <c r="CK7" s="104"/>
    </row>
    <row r="8" spans="1:90" ht="10.5" customHeight="1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</row>
    <row r="9" spans="1:90" ht="29.25" customHeight="1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</row>
    <row r="10" spans="1:90" s="5" customFormat="1" ht="14.25" customHeight="1">
      <c r="A10" s="78" t="s">
        <v>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P10" s="79" t="s">
        <v>5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CF10" s="17"/>
      <c r="CG10" s="17"/>
      <c r="CH10" s="17"/>
      <c r="CI10" s="17"/>
      <c r="CJ10" s="17"/>
      <c r="CK10" s="17"/>
      <c r="CL10" s="17"/>
    </row>
    <row r="11" spans="1:90" s="5" customFormat="1" ht="14.25" customHeight="1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R11" s="79" t="s">
        <v>6</v>
      </c>
      <c r="S11" s="79"/>
      <c r="T11" s="79"/>
      <c r="U11" s="79"/>
      <c r="V11" s="79"/>
      <c r="W11" s="79"/>
      <c r="X11" s="79"/>
      <c r="Y11" s="79"/>
      <c r="Z11" s="79"/>
      <c r="AA11" s="79"/>
      <c r="AI11" s="79" t="s">
        <v>7</v>
      </c>
      <c r="AJ11" s="79"/>
      <c r="AK11" s="79"/>
      <c r="AL11" s="79"/>
      <c r="AM11" s="79"/>
      <c r="AN11" s="79"/>
      <c r="AO11" s="79"/>
      <c r="AP11" s="79"/>
      <c r="AQ11" s="79"/>
      <c r="AR11" s="79"/>
      <c r="AZ11" s="79" t="s">
        <v>8</v>
      </c>
      <c r="BA11" s="79"/>
      <c r="BB11" s="79"/>
      <c r="BC11" s="79"/>
      <c r="BD11" s="79"/>
      <c r="BE11" s="79"/>
      <c r="BF11" s="79"/>
      <c r="BG11" s="79"/>
      <c r="BH11" s="79"/>
      <c r="BI11" s="79"/>
      <c r="CF11" s="17"/>
      <c r="CG11" s="17"/>
      <c r="CH11" s="17"/>
      <c r="CI11" s="17"/>
      <c r="CJ11" s="17"/>
      <c r="CK11" s="17"/>
      <c r="CL11" s="17"/>
    </row>
    <row r="12" spans="1:90" s="5" customFormat="1" ht="12.75" customHeight="1">
      <c r="A12" s="74" t="s">
        <v>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"/>
      <c r="O12" s="7"/>
      <c r="P12" s="7"/>
      <c r="Q12" s="7"/>
      <c r="R12" s="74" t="s">
        <v>10</v>
      </c>
      <c r="S12" s="74"/>
      <c r="T12" s="74"/>
      <c r="U12" s="74"/>
      <c r="V12" s="74"/>
      <c r="W12" s="74"/>
      <c r="X12" s="74"/>
      <c r="Y12" s="74"/>
      <c r="Z12" s="74"/>
      <c r="AA12" s="74"/>
      <c r="AB12" s="7"/>
      <c r="AC12" s="7"/>
      <c r="AD12" s="7"/>
      <c r="AE12" s="7"/>
      <c r="AF12" s="7"/>
      <c r="AG12" s="7"/>
      <c r="AH12" s="7"/>
      <c r="AI12" s="74" t="s">
        <v>11</v>
      </c>
      <c r="AJ12" s="74"/>
      <c r="AK12" s="74"/>
      <c r="AL12" s="74"/>
      <c r="AM12" s="74"/>
      <c r="AN12" s="74"/>
      <c r="AO12" s="74"/>
      <c r="AP12" s="74"/>
      <c r="AQ12" s="74"/>
      <c r="AR12" s="74"/>
      <c r="AS12" s="7"/>
      <c r="AT12" s="7"/>
      <c r="AU12" s="7"/>
      <c r="AV12" s="7"/>
      <c r="AW12" s="7"/>
      <c r="AX12" s="7"/>
      <c r="AY12" s="7"/>
      <c r="AZ12" s="74" t="s">
        <v>12</v>
      </c>
      <c r="BA12" s="74"/>
      <c r="BB12" s="74"/>
      <c r="BC12" s="74"/>
      <c r="BD12" s="74"/>
      <c r="BE12" s="74"/>
      <c r="BF12" s="74"/>
      <c r="BG12" s="74"/>
      <c r="BH12" s="74"/>
      <c r="BI12" s="74"/>
      <c r="BJ12" s="7"/>
      <c r="BK12" s="7"/>
      <c r="BL12" s="7"/>
      <c r="BM12" s="7"/>
      <c r="BN12" s="7"/>
      <c r="BO12" s="7"/>
      <c r="BP12" s="7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F12" s="17"/>
      <c r="CG12" s="17"/>
      <c r="CH12" s="17"/>
      <c r="CI12" s="17"/>
      <c r="CJ12" s="17"/>
      <c r="CK12" s="17"/>
      <c r="CL12" s="17"/>
    </row>
    <row r="13" spans="1:90" s="5" customFormat="1" ht="24" customHeight="1">
      <c r="A13" s="75" t="s">
        <v>13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F13" s="17"/>
      <c r="CG13" s="17"/>
      <c r="CH13" s="17"/>
      <c r="CI13" s="17"/>
      <c r="CJ13" s="17"/>
      <c r="CK13" s="17"/>
      <c r="CL13" s="17"/>
    </row>
    <row r="14" spans="1:90" s="5" customFormat="1" ht="17.25" customHeight="1">
      <c r="A14" s="81">
        <f>$CF$7</f>
        <v>2</v>
      </c>
      <c r="B14" s="82"/>
      <c r="C14" s="82"/>
      <c r="D14" s="82"/>
      <c r="E14" s="82"/>
      <c r="F14" s="82"/>
      <c r="G14" s="82"/>
      <c r="H14" s="82"/>
      <c r="I14" s="82"/>
      <c r="J14" s="83"/>
      <c r="K14" s="18"/>
      <c r="L14" s="18"/>
      <c r="M14" s="18"/>
      <c r="N14" s="18"/>
      <c r="O14" s="18"/>
      <c r="P14" s="18"/>
      <c r="Q14" s="18"/>
      <c r="R14" s="81">
        <f>$CF$7</f>
        <v>2</v>
      </c>
      <c r="S14" s="82"/>
      <c r="T14" s="82"/>
      <c r="U14" s="82"/>
      <c r="V14" s="82"/>
      <c r="W14" s="82"/>
      <c r="X14" s="82"/>
      <c r="Y14" s="82"/>
      <c r="Z14" s="82"/>
      <c r="AA14" s="83"/>
      <c r="AB14" s="19"/>
      <c r="AC14" s="18"/>
      <c r="AD14" s="18"/>
      <c r="AE14" s="18"/>
      <c r="AF14" s="18"/>
      <c r="AG14" s="18"/>
      <c r="AH14" s="18"/>
      <c r="AI14" s="81">
        <f>$CF$7</f>
        <v>2</v>
      </c>
      <c r="AJ14" s="82"/>
      <c r="AK14" s="82"/>
      <c r="AL14" s="82"/>
      <c r="AM14" s="82"/>
      <c r="AN14" s="82"/>
      <c r="AO14" s="82"/>
      <c r="AP14" s="82"/>
      <c r="AQ14" s="82"/>
      <c r="AR14" s="83"/>
      <c r="AS14" s="19"/>
      <c r="AT14" s="19"/>
      <c r="AU14" s="18"/>
      <c r="AV14" s="18"/>
      <c r="AW14" s="18"/>
      <c r="AX14" s="18"/>
      <c r="AY14" s="18"/>
      <c r="AZ14" s="81">
        <f>$CF$7</f>
        <v>2</v>
      </c>
      <c r="BA14" s="82"/>
      <c r="BB14" s="82"/>
      <c r="BC14" s="82"/>
      <c r="BD14" s="82"/>
      <c r="BE14" s="82"/>
      <c r="BF14" s="82"/>
      <c r="BG14" s="82"/>
      <c r="BH14" s="82"/>
      <c r="BI14" s="83"/>
      <c r="BM14" s="8"/>
      <c r="BN14" s="8"/>
      <c r="BO14" s="8"/>
      <c r="BP14" s="8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F14" s="17"/>
      <c r="CG14" s="17"/>
      <c r="CH14" s="17"/>
      <c r="CI14" s="17"/>
      <c r="CJ14" s="17"/>
      <c r="CK14" s="17"/>
      <c r="CL14" s="17"/>
    </row>
    <row r="15" spans="1:90" s="5" customFormat="1" ht="3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F15" s="17"/>
      <c r="CG15" s="17"/>
      <c r="CH15" s="17"/>
      <c r="CI15" s="17"/>
      <c r="CJ15" s="17"/>
      <c r="CK15" s="17"/>
      <c r="CL15" s="17"/>
    </row>
    <row r="16" spans="1:90" s="5" customFormat="1" ht="24" customHeight="1">
      <c r="A16" s="75" t="s">
        <v>14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F16" s="17"/>
      <c r="CG16" s="17"/>
      <c r="CH16" s="17"/>
      <c r="CI16" s="17"/>
      <c r="CJ16" s="17"/>
      <c r="CK16" s="17"/>
      <c r="CL16" s="17"/>
    </row>
    <row r="17" spans="1:90" s="5" customFormat="1" ht="17.25" customHeight="1">
      <c r="A17" s="81">
        <f>$CF$7</f>
        <v>2</v>
      </c>
      <c r="B17" s="82"/>
      <c r="C17" s="82"/>
      <c r="D17" s="82"/>
      <c r="E17" s="82"/>
      <c r="F17" s="82"/>
      <c r="G17" s="82"/>
      <c r="H17" s="82"/>
      <c r="I17" s="82"/>
      <c r="J17" s="83"/>
      <c r="K17" s="18"/>
      <c r="L17" s="18"/>
      <c r="M17" s="18"/>
      <c r="N17" s="18"/>
      <c r="O17" s="18"/>
      <c r="P17" s="18"/>
      <c r="Q17" s="18"/>
      <c r="R17" s="81">
        <f>$CF$7</f>
        <v>2</v>
      </c>
      <c r="S17" s="82"/>
      <c r="T17" s="82"/>
      <c r="U17" s="82"/>
      <c r="V17" s="82"/>
      <c r="W17" s="82"/>
      <c r="X17" s="82"/>
      <c r="Y17" s="82"/>
      <c r="Z17" s="82"/>
      <c r="AA17" s="83"/>
      <c r="AB17" s="19"/>
      <c r="AC17" s="18"/>
      <c r="AD17" s="18"/>
      <c r="AE17" s="18"/>
      <c r="AF17" s="18"/>
      <c r="AG17" s="18"/>
      <c r="AH17" s="18"/>
      <c r="AI17" s="81">
        <f>$CF$7</f>
        <v>2</v>
      </c>
      <c r="AJ17" s="82"/>
      <c r="AK17" s="82"/>
      <c r="AL17" s="82"/>
      <c r="AM17" s="82"/>
      <c r="AN17" s="82"/>
      <c r="AO17" s="82"/>
      <c r="AP17" s="82"/>
      <c r="AQ17" s="82"/>
      <c r="AR17" s="83"/>
      <c r="AS17" s="19"/>
      <c r="AT17" s="19"/>
      <c r="AU17" s="18"/>
      <c r="AV17" s="18"/>
      <c r="AW17" s="18"/>
      <c r="AX17" s="18"/>
      <c r="AY17" s="18"/>
      <c r="AZ17" s="81">
        <f>$CF$7</f>
        <v>2</v>
      </c>
      <c r="BA17" s="82"/>
      <c r="BB17" s="82"/>
      <c r="BC17" s="82"/>
      <c r="BD17" s="82"/>
      <c r="BE17" s="82"/>
      <c r="BF17" s="82"/>
      <c r="BG17" s="82"/>
      <c r="BH17" s="82"/>
      <c r="BI17" s="83"/>
      <c r="BM17" s="8"/>
      <c r="BN17" s="8"/>
      <c r="BO17" s="8"/>
      <c r="BP17" s="8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F17" s="17"/>
      <c r="CG17" s="17"/>
      <c r="CH17" s="17"/>
      <c r="CI17" s="17"/>
      <c r="CJ17" s="17"/>
      <c r="CK17" s="17"/>
      <c r="CL17" s="17"/>
    </row>
    <row r="18" spans="1:90" s="5" customFormat="1" ht="3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F18" s="17"/>
      <c r="CG18" s="17"/>
      <c r="CH18" s="17"/>
      <c r="CI18" s="17"/>
      <c r="CJ18" s="17"/>
      <c r="CK18" s="17"/>
      <c r="CL18" s="17"/>
    </row>
    <row r="19" spans="1:90" s="5" customFormat="1" ht="30.75" customHeight="1">
      <c r="A19" s="84" t="s">
        <v>15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9"/>
      <c r="Z19" s="9"/>
      <c r="AA19" s="9"/>
      <c r="AB19" s="10"/>
      <c r="AC19" s="84" t="s">
        <v>16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"/>
      <c r="BB19" s="8"/>
      <c r="BC19" s="8"/>
      <c r="BD19" s="8"/>
      <c r="BE19" s="84" t="s">
        <v>17</v>
      </c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F19" s="17"/>
      <c r="CG19" s="17"/>
      <c r="CH19" s="17"/>
      <c r="CI19" s="17"/>
      <c r="CJ19" s="17"/>
      <c r="CK19" s="17"/>
      <c r="CL19" s="17"/>
    </row>
    <row r="20" spans="1:90" s="5" customFormat="1" ht="12.75" customHeight="1">
      <c r="A20" s="85" t="s">
        <v>18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"/>
      <c r="Z20" s="8"/>
      <c r="AA20" s="8"/>
      <c r="AC20" s="85" t="s">
        <v>11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"/>
      <c r="BB20" s="8"/>
      <c r="BC20" s="8"/>
      <c r="BD20" s="8"/>
      <c r="BE20" s="85" t="s">
        <v>12</v>
      </c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F20" s="17"/>
      <c r="CG20" s="17"/>
      <c r="CH20" s="17"/>
      <c r="CI20" s="17"/>
      <c r="CJ20" s="17"/>
      <c r="CK20" s="17"/>
      <c r="CL20" s="17"/>
    </row>
    <row r="21" spans="1:90" s="5" customFormat="1" ht="29.25" customHeight="1">
      <c r="A21" s="86" t="s">
        <v>19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F21" s="17"/>
      <c r="CG21" s="17"/>
      <c r="CH21" s="17"/>
      <c r="CI21" s="17"/>
      <c r="CJ21" s="17"/>
      <c r="CK21" s="17"/>
      <c r="CL21" s="17"/>
    </row>
    <row r="22" spans="1:90" s="5" customFormat="1" ht="3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F22" s="17"/>
      <c r="CG22" s="17"/>
      <c r="CH22" s="17"/>
      <c r="CI22" s="17"/>
      <c r="CJ22" s="17"/>
      <c r="CK22" s="17"/>
      <c r="CL22" s="17"/>
    </row>
    <row r="23" spans="1:90" s="5" customFormat="1" ht="17.25" customHeight="1">
      <c r="A23" s="47">
        <f>A25+AC25+BE25</f>
        <v>76752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  <c r="S23" s="88" t="s">
        <v>20</v>
      </c>
      <c r="T23" s="89"/>
      <c r="U23" s="47"/>
      <c r="V23" s="49"/>
      <c r="W23" s="47"/>
      <c r="X23" s="49"/>
      <c r="Y23" s="16"/>
      <c r="Z23" s="16"/>
      <c r="AA23" s="16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7"/>
      <c r="BD23" s="1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17"/>
      <c r="CD23" s="17"/>
      <c r="CF23" s="17"/>
      <c r="CG23" s="17"/>
      <c r="CH23" s="17"/>
      <c r="CI23" s="17"/>
      <c r="CJ23" s="17"/>
      <c r="CK23" s="17"/>
      <c r="CL23" s="17"/>
    </row>
    <row r="24" spans="1:90" s="5" customFormat="1" ht="3.7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17"/>
      <c r="CD24" s="17"/>
      <c r="CF24" s="17"/>
      <c r="CG24" s="17"/>
      <c r="CH24" s="17"/>
      <c r="CI24" s="17"/>
      <c r="CJ24" s="17"/>
      <c r="CK24" s="17"/>
      <c r="CL24" s="17"/>
    </row>
    <row r="25" spans="1:90" s="5" customFormat="1" ht="17.25" customHeight="1">
      <c r="A25" s="47">
        <f>$CF$4*A17</f>
        <v>25584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  <c r="S25" s="88" t="s">
        <v>20</v>
      </c>
      <c r="T25" s="89"/>
      <c r="U25" s="47"/>
      <c r="V25" s="49"/>
      <c r="W25" s="47"/>
      <c r="X25" s="49"/>
      <c r="Y25" s="16"/>
      <c r="Z25" s="16"/>
      <c r="AA25" s="16"/>
      <c r="AB25" s="17"/>
      <c r="AC25" s="47">
        <f>$CF$4*AI17</f>
        <v>25584</v>
      </c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9"/>
      <c r="AU25" s="88" t="s">
        <v>20</v>
      </c>
      <c r="AV25" s="89"/>
      <c r="AW25" s="47"/>
      <c r="AX25" s="49"/>
      <c r="AY25" s="47"/>
      <c r="AZ25" s="49"/>
      <c r="BA25" s="16"/>
      <c r="BB25" s="16"/>
      <c r="BC25" s="17"/>
      <c r="BD25" s="17"/>
      <c r="BE25" s="47">
        <f>$CF$4*AZ17</f>
        <v>25584</v>
      </c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9"/>
      <c r="BW25" s="88" t="s">
        <v>20</v>
      </c>
      <c r="BX25" s="89"/>
      <c r="BY25" s="47"/>
      <c r="BZ25" s="49"/>
      <c r="CA25" s="47"/>
      <c r="CB25" s="49"/>
      <c r="CC25" s="17"/>
      <c r="CD25" s="17"/>
      <c r="CF25" s="17"/>
      <c r="CG25" s="17"/>
      <c r="CH25" s="17"/>
      <c r="CI25" s="17"/>
      <c r="CJ25" s="17"/>
      <c r="CK25" s="17"/>
      <c r="CL25" s="17"/>
    </row>
    <row r="26" spans="1:90" s="5" customFormat="1" ht="3.7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17"/>
      <c r="CD26" s="17"/>
      <c r="CF26" s="17"/>
      <c r="CG26" s="17"/>
      <c r="CH26" s="17"/>
      <c r="CI26" s="17"/>
      <c r="CJ26" s="17"/>
      <c r="CK26" s="17"/>
      <c r="CL26" s="17"/>
    </row>
    <row r="27" spans="1:90" s="5" customFormat="1" ht="28.5" customHeight="1">
      <c r="A27" s="90" t="s">
        <v>21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F27" s="17"/>
      <c r="CG27" s="17"/>
      <c r="CH27" s="17"/>
      <c r="CI27" s="17"/>
      <c r="CJ27" s="17"/>
      <c r="CK27" s="17"/>
      <c r="CL27" s="17"/>
    </row>
    <row r="28" spans="1:90" s="5" customFormat="1" ht="3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F28" s="17"/>
      <c r="CG28" s="17"/>
      <c r="CH28" s="17"/>
      <c r="CI28" s="17"/>
      <c r="CJ28" s="17"/>
      <c r="CK28" s="17"/>
      <c r="CL28" s="17"/>
    </row>
    <row r="29" spans="1:90" s="5" customFormat="1" ht="17.25" customHeight="1">
      <c r="A29" s="47"/>
      <c r="B29" s="49"/>
      <c r="C29" s="47"/>
      <c r="D29" s="49"/>
      <c r="E29" s="47"/>
      <c r="F29" s="49"/>
      <c r="G29" s="47"/>
      <c r="H29" s="49"/>
      <c r="I29" s="47"/>
      <c r="J29" s="49"/>
      <c r="K29" s="47"/>
      <c r="L29" s="49"/>
      <c r="M29" s="47"/>
      <c r="N29" s="49"/>
      <c r="O29" s="47"/>
      <c r="P29" s="49"/>
      <c r="Q29" s="47"/>
      <c r="R29" s="49"/>
      <c r="S29" s="88" t="s">
        <v>20</v>
      </c>
      <c r="T29" s="89"/>
      <c r="U29" s="47"/>
      <c r="V29" s="49"/>
      <c r="W29" s="47"/>
      <c r="X29" s="49"/>
      <c r="Y29" s="16"/>
      <c r="Z29" s="16"/>
      <c r="AA29" s="16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7"/>
      <c r="BD29" s="1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F29" s="17"/>
      <c r="CG29" s="17"/>
      <c r="CH29" s="17"/>
      <c r="CI29" s="17"/>
      <c r="CJ29" s="17"/>
      <c r="CK29" s="17"/>
      <c r="CL29" s="17"/>
    </row>
    <row r="30" spans="1:90" s="5" customFormat="1" ht="3.7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F30" s="17"/>
      <c r="CG30" s="17"/>
      <c r="CH30" s="17"/>
      <c r="CI30" s="17"/>
      <c r="CJ30" s="17"/>
      <c r="CK30" s="17"/>
      <c r="CL30" s="17"/>
    </row>
    <row r="31" spans="1:90" s="5" customFormat="1" ht="17.25" customHeight="1">
      <c r="A31" s="47"/>
      <c r="B31" s="49"/>
      <c r="C31" s="47"/>
      <c r="D31" s="49"/>
      <c r="E31" s="47"/>
      <c r="F31" s="49"/>
      <c r="G31" s="47"/>
      <c r="H31" s="49"/>
      <c r="I31" s="47"/>
      <c r="J31" s="49"/>
      <c r="K31" s="47"/>
      <c r="L31" s="49"/>
      <c r="M31" s="47"/>
      <c r="N31" s="49"/>
      <c r="O31" s="47"/>
      <c r="P31" s="49"/>
      <c r="Q31" s="47"/>
      <c r="R31" s="49"/>
      <c r="S31" s="88" t="s">
        <v>20</v>
      </c>
      <c r="T31" s="89"/>
      <c r="U31" s="47"/>
      <c r="V31" s="49"/>
      <c r="W31" s="47"/>
      <c r="X31" s="49"/>
      <c r="Y31" s="16"/>
      <c r="Z31" s="16"/>
      <c r="AA31" s="16"/>
      <c r="AB31" s="17"/>
      <c r="AC31" s="47"/>
      <c r="AD31" s="49"/>
      <c r="AE31" s="47"/>
      <c r="AF31" s="49"/>
      <c r="AG31" s="47"/>
      <c r="AH31" s="49"/>
      <c r="AI31" s="47"/>
      <c r="AJ31" s="49"/>
      <c r="AK31" s="47"/>
      <c r="AL31" s="49"/>
      <c r="AM31" s="47"/>
      <c r="AN31" s="49"/>
      <c r="AO31" s="47"/>
      <c r="AP31" s="49"/>
      <c r="AQ31" s="47"/>
      <c r="AR31" s="49"/>
      <c r="AS31" s="47"/>
      <c r="AT31" s="49"/>
      <c r="AU31" s="88" t="s">
        <v>20</v>
      </c>
      <c r="AV31" s="89"/>
      <c r="AW31" s="47"/>
      <c r="AX31" s="49"/>
      <c r="AY31" s="47"/>
      <c r="AZ31" s="49"/>
      <c r="BA31" s="16"/>
      <c r="BB31" s="16"/>
      <c r="BC31" s="17"/>
      <c r="BD31" s="17"/>
      <c r="BE31" s="47"/>
      <c r="BF31" s="49"/>
      <c r="BG31" s="47"/>
      <c r="BH31" s="49"/>
      <c r="BI31" s="47"/>
      <c r="BJ31" s="49"/>
      <c r="BK31" s="47"/>
      <c r="BL31" s="49"/>
      <c r="BM31" s="47"/>
      <c r="BN31" s="49"/>
      <c r="BO31" s="47"/>
      <c r="BP31" s="49"/>
      <c r="BQ31" s="47"/>
      <c r="BR31" s="49"/>
      <c r="BS31" s="47"/>
      <c r="BT31" s="49"/>
      <c r="BU31" s="47"/>
      <c r="BV31" s="49"/>
      <c r="BW31" s="88" t="s">
        <v>20</v>
      </c>
      <c r="BX31" s="89"/>
      <c r="BY31" s="47"/>
      <c r="BZ31" s="49"/>
      <c r="CA31" s="47"/>
      <c r="CB31" s="49"/>
      <c r="CF31" s="17"/>
      <c r="CG31" s="17"/>
      <c r="CH31" s="17"/>
      <c r="CI31" s="17"/>
      <c r="CJ31" s="17"/>
      <c r="CK31" s="17"/>
      <c r="CL31" s="17"/>
    </row>
    <row r="32" spans="1:90" s="5" customFormat="1" ht="3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F32" s="17"/>
      <c r="CG32" s="17"/>
      <c r="CH32" s="17"/>
      <c r="CI32" s="17"/>
      <c r="CJ32" s="17"/>
      <c r="CK32" s="17"/>
      <c r="CL32" s="17"/>
    </row>
    <row r="33" spans="1:90" s="5" customFormat="1" ht="28.5" customHeight="1">
      <c r="A33" s="90" t="s">
        <v>22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F33" s="17"/>
      <c r="CG33" s="17"/>
      <c r="CH33" s="17"/>
      <c r="CI33" s="17"/>
      <c r="CJ33" s="17"/>
      <c r="CK33" s="17"/>
      <c r="CL33" s="17"/>
    </row>
    <row r="34" spans="1:90" s="5" customFormat="1" ht="3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F34" s="17"/>
      <c r="CG34" s="17"/>
      <c r="CH34" s="17"/>
      <c r="CI34" s="17"/>
      <c r="CJ34" s="17"/>
      <c r="CK34" s="17"/>
      <c r="CL34" s="17"/>
    </row>
    <row r="35" spans="1:90" s="5" customFormat="1" ht="17.25" customHeight="1">
      <c r="A35" s="70"/>
      <c r="B35" s="71"/>
      <c r="C35" s="70"/>
      <c r="D35" s="71"/>
      <c r="E35" s="70"/>
      <c r="F35" s="71"/>
      <c r="G35" s="70"/>
      <c r="H35" s="71"/>
      <c r="I35" s="70"/>
      <c r="J35" s="71"/>
      <c r="K35" s="70"/>
      <c r="L35" s="71"/>
      <c r="M35" s="70"/>
      <c r="N35" s="71"/>
      <c r="O35" s="70"/>
      <c r="P35" s="71"/>
      <c r="Q35" s="70"/>
      <c r="R35" s="71"/>
      <c r="S35" s="91" t="s">
        <v>20</v>
      </c>
      <c r="T35" s="92"/>
      <c r="U35" s="70"/>
      <c r="V35" s="71"/>
      <c r="W35" s="70"/>
      <c r="X35" s="71"/>
      <c r="Y35" s="8"/>
      <c r="Z35" s="8"/>
      <c r="AA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F35" s="17"/>
      <c r="CG35" s="17"/>
      <c r="CH35" s="17"/>
      <c r="CI35" s="17"/>
      <c r="CJ35" s="17"/>
      <c r="CK35" s="17"/>
      <c r="CL35" s="17"/>
    </row>
    <row r="36" spans="1:90" s="5" customFormat="1" ht="3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F36" s="17"/>
      <c r="CG36" s="17"/>
      <c r="CH36" s="17"/>
      <c r="CI36" s="17"/>
      <c r="CJ36" s="17"/>
      <c r="CK36" s="17"/>
      <c r="CL36" s="17"/>
    </row>
    <row r="37" spans="1:90" s="5" customFormat="1" ht="17.25" customHeight="1">
      <c r="A37" s="70"/>
      <c r="B37" s="71"/>
      <c r="C37" s="70"/>
      <c r="D37" s="71"/>
      <c r="E37" s="70"/>
      <c r="F37" s="71"/>
      <c r="G37" s="70"/>
      <c r="H37" s="71"/>
      <c r="I37" s="70"/>
      <c r="J37" s="71"/>
      <c r="K37" s="70"/>
      <c r="L37" s="71"/>
      <c r="M37" s="70"/>
      <c r="N37" s="71"/>
      <c r="O37" s="70"/>
      <c r="P37" s="71"/>
      <c r="Q37" s="70"/>
      <c r="R37" s="71"/>
      <c r="S37" s="91" t="s">
        <v>20</v>
      </c>
      <c r="T37" s="92"/>
      <c r="U37" s="70"/>
      <c r="V37" s="71"/>
      <c r="W37" s="70"/>
      <c r="X37" s="71"/>
      <c r="Y37" s="8"/>
      <c r="Z37" s="8"/>
      <c r="AA37" s="8"/>
      <c r="AC37" s="70"/>
      <c r="AD37" s="71"/>
      <c r="AE37" s="70"/>
      <c r="AF37" s="71"/>
      <c r="AG37" s="70"/>
      <c r="AH37" s="71"/>
      <c r="AI37" s="70"/>
      <c r="AJ37" s="71"/>
      <c r="AK37" s="70"/>
      <c r="AL37" s="71"/>
      <c r="AM37" s="70"/>
      <c r="AN37" s="71"/>
      <c r="AO37" s="70"/>
      <c r="AP37" s="71"/>
      <c r="AQ37" s="70"/>
      <c r="AR37" s="71"/>
      <c r="AS37" s="70"/>
      <c r="AT37" s="71"/>
      <c r="AU37" s="91" t="s">
        <v>20</v>
      </c>
      <c r="AV37" s="92"/>
      <c r="AW37" s="70"/>
      <c r="AX37" s="71"/>
      <c r="AY37" s="70"/>
      <c r="AZ37" s="71"/>
      <c r="BA37" s="8"/>
      <c r="BB37" s="8"/>
      <c r="BE37" s="70"/>
      <c r="BF37" s="71"/>
      <c r="BG37" s="70"/>
      <c r="BH37" s="71"/>
      <c r="BI37" s="70"/>
      <c r="BJ37" s="71"/>
      <c r="BK37" s="70"/>
      <c r="BL37" s="71"/>
      <c r="BM37" s="70"/>
      <c r="BN37" s="71"/>
      <c r="BO37" s="70"/>
      <c r="BP37" s="71"/>
      <c r="BQ37" s="70"/>
      <c r="BR37" s="71"/>
      <c r="BS37" s="70"/>
      <c r="BT37" s="71"/>
      <c r="BU37" s="70"/>
      <c r="BV37" s="71"/>
      <c r="BW37" s="91" t="s">
        <v>20</v>
      </c>
      <c r="BX37" s="92"/>
      <c r="BY37" s="70"/>
      <c r="BZ37" s="71"/>
      <c r="CA37" s="70"/>
      <c r="CB37" s="71"/>
      <c r="CF37" s="17"/>
      <c r="CG37" s="17"/>
      <c r="CH37" s="17"/>
      <c r="CI37" s="17"/>
      <c r="CJ37" s="17"/>
      <c r="CK37" s="17"/>
      <c r="CL37" s="17"/>
    </row>
    <row r="38" spans="1:90" s="5" customFormat="1" ht="3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F38" s="17"/>
      <c r="CG38" s="17"/>
      <c r="CH38" s="17"/>
      <c r="CI38" s="17"/>
      <c r="CJ38" s="17"/>
      <c r="CK38" s="17"/>
      <c r="CL38" s="17"/>
    </row>
    <row r="39" spans="1:90" s="5" customFormat="1" ht="24" customHeight="1">
      <c r="A39" s="75" t="s">
        <v>23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F39" s="17"/>
      <c r="CG39" s="17"/>
      <c r="CH39" s="17"/>
      <c r="CI39" s="17"/>
      <c r="CJ39" s="17"/>
      <c r="CK39" s="17"/>
      <c r="CL39" s="17"/>
    </row>
    <row r="40" spans="1:90" s="5" customFormat="1" ht="3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F40" s="17"/>
      <c r="CG40" s="17"/>
      <c r="CH40" s="17"/>
      <c r="CI40" s="17"/>
      <c r="CJ40" s="17"/>
      <c r="CK40" s="17"/>
      <c r="CL40" s="17"/>
    </row>
    <row r="41" spans="1:90" s="5" customFormat="1" ht="17.25" customHeight="1">
      <c r="A41" s="47">
        <f>A43+AC43+BE43</f>
        <v>76752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9"/>
      <c r="S41" s="88" t="s">
        <v>20</v>
      </c>
      <c r="T41" s="89"/>
      <c r="U41" s="47"/>
      <c r="V41" s="49"/>
      <c r="W41" s="47"/>
      <c r="X41" s="49"/>
      <c r="Y41" s="16"/>
      <c r="Z41" s="16"/>
      <c r="AA41" s="16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7"/>
      <c r="BD41" s="1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F41" s="17"/>
      <c r="CG41" s="17"/>
      <c r="CH41" s="17"/>
      <c r="CI41" s="17"/>
      <c r="CJ41" s="17"/>
      <c r="CK41" s="17"/>
      <c r="CL41" s="17"/>
    </row>
    <row r="42" spans="1:90" s="5" customFormat="1" ht="3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F42" s="17"/>
      <c r="CG42" s="17"/>
      <c r="CH42" s="17"/>
      <c r="CI42" s="17"/>
      <c r="CJ42" s="17"/>
      <c r="CK42" s="17"/>
      <c r="CL42" s="17"/>
    </row>
    <row r="43" spans="1:90" s="5" customFormat="1" ht="17.25" customHeight="1">
      <c r="A43" s="47">
        <f>$CF$4*A17</f>
        <v>25584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9"/>
      <c r="S43" s="88" t="s">
        <v>20</v>
      </c>
      <c r="T43" s="89"/>
      <c r="U43" s="47"/>
      <c r="V43" s="49"/>
      <c r="W43" s="47"/>
      <c r="X43" s="49"/>
      <c r="Y43" s="16"/>
      <c r="Z43" s="16"/>
      <c r="AA43" s="16"/>
      <c r="AB43" s="17"/>
      <c r="AC43" s="47">
        <f>$CF$4*AI17</f>
        <v>25584</v>
      </c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88" t="s">
        <v>20</v>
      </c>
      <c r="AV43" s="89"/>
      <c r="AW43" s="47"/>
      <c r="AX43" s="49"/>
      <c r="AY43" s="47"/>
      <c r="AZ43" s="49"/>
      <c r="BA43" s="16"/>
      <c r="BB43" s="16"/>
      <c r="BC43" s="17"/>
      <c r="BD43" s="17"/>
      <c r="BE43" s="47">
        <f>$CF$4*AZ17</f>
        <v>25584</v>
      </c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9"/>
      <c r="BW43" s="88" t="s">
        <v>20</v>
      </c>
      <c r="BX43" s="89"/>
      <c r="BY43" s="47"/>
      <c r="BZ43" s="49"/>
      <c r="CA43" s="47"/>
      <c r="CB43" s="49"/>
      <c r="CF43" s="17"/>
      <c r="CG43" s="17"/>
      <c r="CH43" s="17"/>
      <c r="CI43" s="17"/>
      <c r="CJ43" s="17"/>
      <c r="CK43" s="17"/>
      <c r="CL43" s="17"/>
    </row>
    <row r="44" spans="1:90" s="5" customFormat="1" ht="3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F44" s="17"/>
      <c r="CG44" s="17"/>
      <c r="CH44" s="17"/>
      <c r="CI44" s="17"/>
      <c r="CJ44" s="17"/>
      <c r="CK44" s="17"/>
      <c r="CL44" s="17"/>
    </row>
    <row r="45" spans="1:90" s="5" customFormat="1" ht="24" customHeight="1">
      <c r="A45" s="75" t="s">
        <v>24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F45" s="17"/>
      <c r="CG45" s="17"/>
      <c r="CH45" s="17"/>
      <c r="CI45" s="17"/>
      <c r="CJ45" s="17"/>
      <c r="CK45" s="17"/>
      <c r="CL45" s="17"/>
    </row>
    <row r="46" spans="1:90" s="5" customFormat="1" ht="3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F46" s="17"/>
      <c r="CG46" s="17"/>
      <c r="CH46" s="17"/>
      <c r="CI46" s="17"/>
      <c r="CJ46" s="17"/>
      <c r="CK46" s="17"/>
      <c r="CL46" s="17"/>
    </row>
    <row r="47" spans="1:90" s="5" customFormat="1" ht="17.25" customHeight="1">
      <c r="A47" s="47">
        <f>A49+AC49+BE49</f>
        <v>3914.34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9"/>
      <c r="S47" s="88" t="s">
        <v>20</v>
      </c>
      <c r="T47" s="89"/>
      <c r="U47" s="47"/>
      <c r="V47" s="49"/>
      <c r="W47" s="47"/>
      <c r="X47" s="49"/>
      <c r="Y47" s="16"/>
      <c r="Z47" s="16"/>
      <c r="AA47" s="16"/>
      <c r="AB47" s="1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16"/>
      <c r="BB47" s="16"/>
      <c r="BC47" s="17"/>
      <c r="BD47" s="1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F47" s="17"/>
      <c r="CG47" s="17"/>
      <c r="CH47" s="17"/>
      <c r="CI47" s="17"/>
      <c r="CJ47" s="17"/>
      <c r="CK47" s="17"/>
      <c r="CL47" s="17"/>
    </row>
    <row r="48" spans="1:90" s="5" customFormat="1" ht="3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F48" s="17"/>
      <c r="CG48" s="17"/>
      <c r="CH48" s="17"/>
      <c r="CI48" s="17"/>
      <c r="CJ48" s="17"/>
      <c r="CK48" s="17"/>
      <c r="CL48" s="17"/>
    </row>
    <row r="49" spans="1:100" s="5" customFormat="1" ht="17.25" customHeight="1">
      <c r="A49" s="47">
        <f>$AC$61</f>
        <v>1304.78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9"/>
      <c r="S49" s="88" t="s">
        <v>20</v>
      </c>
      <c r="T49" s="89"/>
      <c r="U49" s="47"/>
      <c r="V49" s="49"/>
      <c r="W49" s="47"/>
      <c r="X49" s="49"/>
      <c r="Y49" s="16"/>
      <c r="Z49" s="16"/>
      <c r="AA49" s="16"/>
      <c r="AB49" s="17"/>
      <c r="AC49" s="47">
        <f>$AC$61</f>
        <v>1304.78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9"/>
      <c r="AU49" s="88" t="s">
        <v>20</v>
      </c>
      <c r="AV49" s="89"/>
      <c r="AW49" s="47"/>
      <c r="AX49" s="49"/>
      <c r="AY49" s="47"/>
      <c r="AZ49" s="49"/>
      <c r="BA49" s="16"/>
      <c r="BB49" s="16"/>
      <c r="BC49" s="17"/>
      <c r="BD49" s="17"/>
      <c r="BE49" s="47">
        <f>$AC$61</f>
        <v>1304.78</v>
      </c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9"/>
      <c r="BW49" s="88" t="s">
        <v>20</v>
      </c>
      <c r="BX49" s="89"/>
      <c r="BY49" s="47"/>
      <c r="BZ49" s="49"/>
      <c r="CA49" s="47"/>
      <c r="CB49" s="49"/>
      <c r="CF49" s="17"/>
      <c r="CG49" s="17"/>
      <c r="CH49" s="17"/>
      <c r="CI49" s="17"/>
      <c r="CJ49" s="17"/>
      <c r="CK49" s="17"/>
      <c r="CL49" s="17"/>
    </row>
    <row r="50" spans="1:100" s="5" customFormat="1" ht="3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F50" s="17"/>
      <c r="CG50" s="17"/>
      <c r="CH50" s="17"/>
      <c r="CI50" s="17"/>
      <c r="CJ50" s="17"/>
      <c r="CK50" s="17"/>
      <c r="CL50" s="17"/>
    </row>
    <row r="51" spans="1:100" s="5" customFormat="1" ht="3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F51" s="17"/>
      <c r="CG51" s="17"/>
      <c r="CH51" s="17"/>
      <c r="CI51" s="17"/>
      <c r="CJ51" s="17"/>
      <c r="CK51" s="17"/>
      <c r="CL51" s="17"/>
    </row>
    <row r="52" spans="1:100" s="6" customFormat="1" ht="3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F52" s="17"/>
      <c r="CG52" s="17"/>
      <c r="CH52" s="17"/>
      <c r="CI52" s="17"/>
      <c r="CJ52" s="17"/>
      <c r="CK52" s="17"/>
      <c r="CL52" s="17"/>
    </row>
    <row r="53" spans="1:100" s="6" customFormat="1" ht="3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F53" s="17"/>
      <c r="CG53" s="17"/>
      <c r="CH53" s="17"/>
      <c r="CI53" s="17"/>
      <c r="CJ53" s="17"/>
      <c r="CK53" s="17"/>
      <c r="CL53" s="17"/>
    </row>
    <row r="54" spans="1:100" customFormat="1" ht="3.75" customHeight="1"/>
    <row r="55" spans="1:100" customFormat="1" ht="3.75" customHeight="1"/>
    <row r="56" spans="1:100" s="5" customFormat="1" ht="21.75" thickBot="1">
      <c r="A56" s="40" t="s">
        <v>30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F56" s="58" t="s">
        <v>31</v>
      </c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</row>
    <row r="57" spans="1:100" s="5" customFormat="1" ht="21.75" thickBot="1">
      <c r="A57" s="30">
        <f>A41</f>
        <v>76752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2"/>
      <c r="S57" s="33">
        <v>5.0999999999999997E-2</v>
      </c>
      <c r="T57" s="34"/>
      <c r="U57" s="34"/>
      <c r="V57" s="34"/>
      <c r="W57" s="34"/>
      <c r="X57" s="34"/>
      <c r="Y57" s="34"/>
      <c r="Z57" s="34"/>
      <c r="AA57" s="34"/>
      <c r="AB57" s="35"/>
      <c r="AC57" s="96">
        <f>ROUND(A57*S57,3)</f>
        <v>3914.3519999999999</v>
      </c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8"/>
      <c r="AU57" s="36" t="s">
        <v>32</v>
      </c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99">
        <f>AC57-A47</f>
        <v>1.1999999999716238E-2</v>
      </c>
      <c r="BM57" s="100"/>
      <c r="BN57" s="100"/>
      <c r="BO57" s="100"/>
      <c r="BP57" s="100"/>
      <c r="BQ57" s="100"/>
      <c r="BR57" s="100"/>
      <c r="BS57" s="100"/>
      <c r="BT57" s="100"/>
      <c r="BU57" s="100"/>
      <c r="BV57" s="101"/>
      <c r="BW57" s="21"/>
      <c r="BX57" s="21"/>
      <c r="BY57" s="21"/>
      <c r="BZ57" s="21"/>
      <c r="CA57" s="21"/>
      <c r="CB57" s="21"/>
      <c r="CC57" s="17"/>
      <c r="CD57" s="17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</row>
    <row r="58" spans="1:100" s="6" customFormat="1" ht="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38" t="s">
        <v>33</v>
      </c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9">
        <f>0.005*CF7</f>
        <v>0.01</v>
      </c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12"/>
      <c r="BX58" s="12"/>
      <c r="BY58" s="12"/>
      <c r="BZ58" s="12"/>
      <c r="CA58" s="12"/>
      <c r="CB58" s="12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</row>
    <row r="59" spans="1:100" s="6" customFormat="1" ht="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</row>
    <row r="60" spans="1:100" s="5" customFormat="1" ht="21">
      <c r="A60" s="40" t="s">
        <v>27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</row>
    <row r="61" spans="1:100" s="17" customFormat="1" ht="21">
      <c r="A61" s="41">
        <f>CF4</f>
        <v>12792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3"/>
      <c r="O61" s="33">
        <v>5.0999999999999997E-2</v>
      </c>
      <c r="P61" s="34"/>
      <c r="Q61" s="34"/>
      <c r="R61" s="34"/>
      <c r="S61" s="34"/>
      <c r="T61" s="34"/>
      <c r="U61" s="34"/>
      <c r="V61" s="34"/>
      <c r="W61" s="34"/>
      <c r="X61" s="34"/>
      <c r="Y61" s="44">
        <f>$CF$7</f>
        <v>2</v>
      </c>
      <c r="Z61" s="45"/>
      <c r="AA61" s="45"/>
      <c r="AB61" s="46"/>
      <c r="AC61" s="41">
        <f>ROUND(A61*O61,2)*Y61</f>
        <v>1304.78</v>
      </c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3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</row>
    <row r="62" spans="1:100" s="17" customFormat="1" ht="2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</row>
    <row r="63" spans="1:100" s="17" customFormat="1" ht="2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</row>
    <row r="64" spans="1:100" s="17" customFormat="1" ht="2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</row>
    <row r="65" spans="1:100" s="5" customFormat="1" ht="2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</row>
    <row r="66" spans="1:100" s="5" customFormat="1" ht="1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3"/>
      <c r="CF66" s="17"/>
      <c r="CG66" s="17"/>
      <c r="CH66" s="17"/>
      <c r="CI66" s="17"/>
      <c r="CJ66" s="17"/>
      <c r="CK66" s="17"/>
      <c r="CL66" s="17"/>
    </row>
    <row r="67" spans="1:100" s="5" customFormat="1" ht="2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F67" s="17"/>
      <c r="CG67" s="17"/>
      <c r="CH67" s="17"/>
      <c r="CI67" s="17"/>
      <c r="CJ67" s="17"/>
      <c r="CK67" s="17"/>
      <c r="CL67" s="17"/>
    </row>
    <row r="68" spans="1:100" s="5" customFormat="1" ht="2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F68" s="17"/>
      <c r="CG68" s="17"/>
      <c r="CH68" s="17"/>
      <c r="CI68" s="17"/>
      <c r="CJ68" s="17"/>
      <c r="CK68" s="17"/>
      <c r="CL68" s="17"/>
    </row>
    <row r="69" spans="1:100" s="5" customFormat="1" ht="2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F69" s="17"/>
      <c r="CG69" s="17"/>
      <c r="CH69" s="17"/>
      <c r="CI69" s="17"/>
      <c r="CJ69" s="17"/>
      <c r="CK69" s="17"/>
      <c r="CL69" s="17"/>
    </row>
    <row r="70" spans="1:100" s="5" customFormat="1" ht="2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F70" s="17"/>
      <c r="CG70" s="17"/>
      <c r="CH70" s="17"/>
      <c r="CI70" s="17"/>
      <c r="CJ70" s="17"/>
      <c r="CK70" s="17"/>
      <c r="CL70" s="17"/>
    </row>
    <row r="71" spans="1:100" s="5" customFormat="1" ht="2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F71" s="17"/>
      <c r="CG71" s="17"/>
      <c r="CH71" s="17"/>
      <c r="CI71" s="17"/>
      <c r="CJ71" s="17"/>
      <c r="CK71" s="17"/>
      <c r="CL71" s="17"/>
    </row>
    <row r="72" spans="1:100" ht="14.25" customHeight="1">
      <c r="A72" s="93"/>
      <c r="B72" s="93"/>
      <c r="C72" s="94" t="s">
        <v>25</v>
      </c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15"/>
      <c r="CB72" s="15"/>
    </row>
    <row r="73" spans="1:100" ht="3" customHeight="1"/>
  </sheetData>
  <mergeCells count="689">
    <mergeCell ref="BU50:BV50"/>
    <mergeCell ref="BW50:BX50"/>
    <mergeCell ref="BY50:BZ50"/>
    <mergeCell ref="CA50:CB50"/>
    <mergeCell ref="A72:B72"/>
    <mergeCell ref="C72:BZ72"/>
    <mergeCell ref="BI50:BJ50"/>
    <mergeCell ref="BK50:BL50"/>
    <mergeCell ref="BM50:BN50"/>
    <mergeCell ref="BO50:BP50"/>
    <mergeCell ref="BQ50:BR50"/>
    <mergeCell ref="BS50:BT50"/>
    <mergeCell ref="AW50:AX50"/>
    <mergeCell ref="AY50:AZ50"/>
    <mergeCell ref="BA50:BB50"/>
    <mergeCell ref="BC50:BD50"/>
    <mergeCell ref="BE50:BF50"/>
    <mergeCell ref="BG50:BH50"/>
    <mergeCell ref="AK50:AL50"/>
    <mergeCell ref="AM50:AN50"/>
    <mergeCell ref="AO50:AP50"/>
    <mergeCell ref="AQ50:AR50"/>
    <mergeCell ref="AS50:AT50"/>
    <mergeCell ref="AU50:AV50"/>
    <mergeCell ref="A50:B50"/>
    <mergeCell ref="C50:D50"/>
    <mergeCell ref="E50:F50"/>
    <mergeCell ref="G50:H50"/>
    <mergeCell ref="I50:J50"/>
    <mergeCell ref="K50:L50"/>
    <mergeCell ref="AU49:AV49"/>
    <mergeCell ref="AW49:AX49"/>
    <mergeCell ref="AY49:AZ49"/>
    <mergeCell ref="Y50:Z50"/>
    <mergeCell ref="AA50:AB50"/>
    <mergeCell ref="AC50:AD50"/>
    <mergeCell ref="AE50:AF50"/>
    <mergeCell ref="AG50:AH50"/>
    <mergeCell ref="AI50:AJ50"/>
    <mergeCell ref="M50:N50"/>
    <mergeCell ref="O50:P50"/>
    <mergeCell ref="Q50:R50"/>
    <mergeCell ref="S50:T50"/>
    <mergeCell ref="U50:V50"/>
    <mergeCell ref="W50:X50"/>
    <mergeCell ref="S49:T49"/>
    <mergeCell ref="U49:V49"/>
    <mergeCell ref="W49:X49"/>
    <mergeCell ref="AW48:AX48"/>
    <mergeCell ref="AY48:AZ48"/>
    <mergeCell ref="BA48:BB48"/>
    <mergeCell ref="BC48:BD48"/>
    <mergeCell ref="BE48:BF48"/>
    <mergeCell ref="BW49:BX49"/>
    <mergeCell ref="BY49:BZ49"/>
    <mergeCell ref="CA49:CB49"/>
    <mergeCell ref="BG48:BH48"/>
    <mergeCell ref="BE49:BV49"/>
    <mergeCell ref="BU48:BV48"/>
    <mergeCell ref="BW48:BX48"/>
    <mergeCell ref="BY48:BZ48"/>
    <mergeCell ref="CA48:CB48"/>
    <mergeCell ref="BI48:BJ48"/>
    <mergeCell ref="BK48:BL48"/>
    <mergeCell ref="BM48:BN48"/>
    <mergeCell ref="BO48:BP48"/>
    <mergeCell ref="BQ48:BR48"/>
    <mergeCell ref="BS48:BT48"/>
    <mergeCell ref="AK48:AL48"/>
    <mergeCell ref="AM48:AN48"/>
    <mergeCell ref="AO48:AP48"/>
    <mergeCell ref="AQ48:AR48"/>
    <mergeCell ref="AS48:AT48"/>
    <mergeCell ref="AU48:AV48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Q48:R48"/>
    <mergeCell ref="S48:T48"/>
    <mergeCell ref="U48:V48"/>
    <mergeCell ref="W48:X48"/>
    <mergeCell ref="A48:B48"/>
    <mergeCell ref="C48:D48"/>
    <mergeCell ref="E48:F48"/>
    <mergeCell ref="G48:H48"/>
    <mergeCell ref="I48:J48"/>
    <mergeCell ref="K48:L48"/>
    <mergeCell ref="BQ47:BR47"/>
    <mergeCell ref="BS47:BT47"/>
    <mergeCell ref="BU47:BV47"/>
    <mergeCell ref="BW47:BX47"/>
    <mergeCell ref="BY47:BZ47"/>
    <mergeCell ref="CA47:CB47"/>
    <mergeCell ref="BE47:BF47"/>
    <mergeCell ref="BG47:BH47"/>
    <mergeCell ref="BI47:BJ47"/>
    <mergeCell ref="BK47:BL47"/>
    <mergeCell ref="BM47:BN47"/>
    <mergeCell ref="BO47:BP47"/>
    <mergeCell ref="AU47:AV47"/>
    <mergeCell ref="AW47:AX47"/>
    <mergeCell ref="AY47:AZ47"/>
    <mergeCell ref="AC47:AD47"/>
    <mergeCell ref="AE47:AF47"/>
    <mergeCell ref="AG47:AH47"/>
    <mergeCell ref="AI47:AJ47"/>
    <mergeCell ref="AK47:AL47"/>
    <mergeCell ref="AM47:AN47"/>
    <mergeCell ref="S47:T47"/>
    <mergeCell ref="U47:V47"/>
    <mergeCell ref="W47:X47"/>
    <mergeCell ref="A47:R47"/>
    <mergeCell ref="AO47:AP47"/>
    <mergeCell ref="AQ47:AR47"/>
    <mergeCell ref="AS47:AT47"/>
    <mergeCell ref="S44:T44"/>
    <mergeCell ref="U44:V44"/>
    <mergeCell ref="BS44:BT44"/>
    <mergeCell ref="BU44:BV44"/>
    <mergeCell ref="BW44:BX44"/>
    <mergeCell ref="BY44:BZ44"/>
    <mergeCell ref="CA44:CB44"/>
    <mergeCell ref="A45:BZ45"/>
    <mergeCell ref="BG44:BH44"/>
    <mergeCell ref="BI44:BJ44"/>
    <mergeCell ref="BK44:BL44"/>
    <mergeCell ref="BM44:BN44"/>
    <mergeCell ref="BO44:BP44"/>
    <mergeCell ref="BQ44:BR44"/>
    <mergeCell ref="AU44:AV44"/>
    <mergeCell ref="AW44:AX44"/>
    <mergeCell ref="AY44:AZ44"/>
    <mergeCell ref="BA44:BB44"/>
    <mergeCell ref="BC44:BD44"/>
    <mergeCell ref="BE44:BF44"/>
    <mergeCell ref="AI44:AJ44"/>
    <mergeCell ref="AK44:AL44"/>
    <mergeCell ref="AM44:AN44"/>
    <mergeCell ref="AO44:AP44"/>
    <mergeCell ref="AQ44:AR44"/>
    <mergeCell ref="AS44:AT44"/>
    <mergeCell ref="S43:T43"/>
    <mergeCell ref="U43:V43"/>
    <mergeCell ref="W43:X43"/>
    <mergeCell ref="BW43:BX43"/>
    <mergeCell ref="BY43:BZ43"/>
    <mergeCell ref="CA43:CB43"/>
    <mergeCell ref="A44:B44"/>
    <mergeCell ref="C44:D44"/>
    <mergeCell ref="E44:F44"/>
    <mergeCell ref="G44:H44"/>
    <mergeCell ref="I44:J44"/>
    <mergeCell ref="AU43:AV43"/>
    <mergeCell ref="AW43:AX43"/>
    <mergeCell ref="AY43:AZ43"/>
    <mergeCell ref="W44:X44"/>
    <mergeCell ref="Y44:Z44"/>
    <mergeCell ref="AA44:AB44"/>
    <mergeCell ref="AC44:AD44"/>
    <mergeCell ref="AE44:AF44"/>
    <mergeCell ref="AG44:AH44"/>
    <mergeCell ref="K44:L44"/>
    <mergeCell ref="M44:N44"/>
    <mergeCell ref="O44:P44"/>
    <mergeCell ref="Q44:R44"/>
    <mergeCell ref="AA42:AB42"/>
    <mergeCell ref="AC42:AD42"/>
    <mergeCell ref="AE42:AF42"/>
    <mergeCell ref="AG42:AH42"/>
    <mergeCell ref="AI42:AJ42"/>
    <mergeCell ref="AK42:AL42"/>
    <mergeCell ref="BW42:BX42"/>
    <mergeCell ref="BY42:BZ42"/>
    <mergeCell ref="CA42:CB42"/>
    <mergeCell ref="BK42:BL42"/>
    <mergeCell ref="BM42:BN42"/>
    <mergeCell ref="BO42:BP42"/>
    <mergeCell ref="BQ42:BR42"/>
    <mergeCell ref="BS42:BT42"/>
    <mergeCell ref="BU42:BV42"/>
    <mergeCell ref="AY42:AZ42"/>
    <mergeCell ref="BA42:BB42"/>
    <mergeCell ref="BC42:BD42"/>
    <mergeCell ref="BE42:BF42"/>
    <mergeCell ref="BG42:BH42"/>
    <mergeCell ref="BI42:BJ42"/>
    <mergeCell ref="AM42:AN42"/>
    <mergeCell ref="AO42:AP42"/>
    <mergeCell ref="CA41:CB41"/>
    <mergeCell ref="BO41:BP41"/>
    <mergeCell ref="BQ41:BR41"/>
    <mergeCell ref="BS41:BT41"/>
    <mergeCell ref="BU41:BV41"/>
    <mergeCell ref="AQ42:AR42"/>
    <mergeCell ref="AS42:AT42"/>
    <mergeCell ref="AU42:AV42"/>
    <mergeCell ref="AW42:AX42"/>
    <mergeCell ref="A39:BZ39"/>
    <mergeCell ref="A42:B42"/>
    <mergeCell ref="C42:D42"/>
    <mergeCell ref="E42:F42"/>
    <mergeCell ref="G42:H42"/>
    <mergeCell ref="I42:J42"/>
    <mergeCell ref="K42:L42"/>
    <mergeCell ref="M42:N42"/>
    <mergeCell ref="BK41:BL41"/>
    <mergeCell ref="BM41:BN41"/>
    <mergeCell ref="BE41:BF41"/>
    <mergeCell ref="BG41:BH41"/>
    <mergeCell ref="BI41:BJ41"/>
    <mergeCell ref="S41:T41"/>
    <mergeCell ref="U41:V41"/>
    <mergeCell ref="W41:X41"/>
    <mergeCell ref="O42:P42"/>
    <mergeCell ref="Q42:R42"/>
    <mergeCell ref="S42:T42"/>
    <mergeCell ref="U42:V42"/>
    <mergeCell ref="W42:X42"/>
    <mergeCell ref="Y42:Z42"/>
    <mergeCell ref="BW41:BX41"/>
    <mergeCell ref="BY41:BZ41"/>
    <mergeCell ref="BQ37:BR37"/>
    <mergeCell ref="BS37:BT37"/>
    <mergeCell ref="BU37:BV37"/>
    <mergeCell ref="BW37:BX37"/>
    <mergeCell ref="BY37:BZ37"/>
    <mergeCell ref="CA37:CB37"/>
    <mergeCell ref="BE37:BF37"/>
    <mergeCell ref="BG37:BH37"/>
    <mergeCell ref="BI37:BJ37"/>
    <mergeCell ref="BK37:BL37"/>
    <mergeCell ref="BM37:BN37"/>
    <mergeCell ref="BO37:BP37"/>
    <mergeCell ref="U36:V36"/>
    <mergeCell ref="W36:X36"/>
    <mergeCell ref="AO37:AP37"/>
    <mergeCell ref="AQ37:AR37"/>
    <mergeCell ref="AS37:AT37"/>
    <mergeCell ref="AU37:AV37"/>
    <mergeCell ref="AW37:AX37"/>
    <mergeCell ref="AY37:AZ37"/>
    <mergeCell ref="AC37:AD37"/>
    <mergeCell ref="AE37:AF37"/>
    <mergeCell ref="AG37:AH37"/>
    <mergeCell ref="AI37:AJ37"/>
    <mergeCell ref="AK37:AL37"/>
    <mergeCell ref="AM37:AN37"/>
    <mergeCell ref="BU36:BV36"/>
    <mergeCell ref="BW36:BX36"/>
    <mergeCell ref="BY36:BZ36"/>
    <mergeCell ref="AU36:AV36"/>
    <mergeCell ref="Y36:Z36"/>
    <mergeCell ref="AA36:AB36"/>
    <mergeCell ref="AC36:AD36"/>
    <mergeCell ref="AE36:AF36"/>
    <mergeCell ref="AG36:AH36"/>
    <mergeCell ref="AI36:AJ36"/>
    <mergeCell ref="BO36:BP36"/>
    <mergeCell ref="BQ36:BR36"/>
    <mergeCell ref="BS36:BT36"/>
    <mergeCell ref="AW36:AX36"/>
    <mergeCell ref="AY36:AZ36"/>
    <mergeCell ref="BA36:BB36"/>
    <mergeCell ref="BC36:BD36"/>
    <mergeCell ref="BE36:BF36"/>
    <mergeCell ref="BG36:BH36"/>
    <mergeCell ref="A37:B37"/>
    <mergeCell ref="C37:D37"/>
    <mergeCell ref="E37:F37"/>
    <mergeCell ref="G37:H37"/>
    <mergeCell ref="I37:J37"/>
    <mergeCell ref="K37:L37"/>
    <mergeCell ref="BI36:BJ36"/>
    <mergeCell ref="BK36:BL36"/>
    <mergeCell ref="BM36:BN36"/>
    <mergeCell ref="AK36:AL36"/>
    <mergeCell ref="AM36:AN36"/>
    <mergeCell ref="AO36:AP36"/>
    <mergeCell ref="AQ36:AR36"/>
    <mergeCell ref="AS36:AT36"/>
    <mergeCell ref="M37:N37"/>
    <mergeCell ref="O37:P37"/>
    <mergeCell ref="Q37:R37"/>
    <mergeCell ref="S37:T37"/>
    <mergeCell ref="U37:V37"/>
    <mergeCell ref="W37:X37"/>
    <mergeCell ref="M36:N36"/>
    <mergeCell ref="O36:P36"/>
    <mergeCell ref="Q36:R36"/>
    <mergeCell ref="S36:T36"/>
    <mergeCell ref="BY35:BZ35"/>
    <mergeCell ref="CA35:CB35"/>
    <mergeCell ref="BE35:BF35"/>
    <mergeCell ref="BG35:BH35"/>
    <mergeCell ref="BI35:BJ35"/>
    <mergeCell ref="BK35:BL35"/>
    <mergeCell ref="BM35:BN35"/>
    <mergeCell ref="BO35:BP35"/>
    <mergeCell ref="A36:B36"/>
    <mergeCell ref="C36:D36"/>
    <mergeCell ref="E36:F36"/>
    <mergeCell ref="G36:H36"/>
    <mergeCell ref="I36:J36"/>
    <mergeCell ref="K36:L36"/>
    <mergeCell ref="BQ35:BR35"/>
    <mergeCell ref="BS35:BT35"/>
    <mergeCell ref="BU35:BV35"/>
    <mergeCell ref="M35:N35"/>
    <mergeCell ref="O35:P35"/>
    <mergeCell ref="Q35:R35"/>
    <mergeCell ref="S35:T35"/>
    <mergeCell ref="U35:V35"/>
    <mergeCell ref="W35:X35"/>
    <mergeCell ref="CA36:CB36"/>
    <mergeCell ref="BY32:BZ32"/>
    <mergeCell ref="CA32:CB32"/>
    <mergeCell ref="A33:BZ33"/>
    <mergeCell ref="A35:B35"/>
    <mergeCell ref="C35:D35"/>
    <mergeCell ref="E35:F35"/>
    <mergeCell ref="G35:H35"/>
    <mergeCell ref="I35:J35"/>
    <mergeCell ref="K35:L35"/>
    <mergeCell ref="BK32:BL32"/>
    <mergeCell ref="BM32:BN32"/>
    <mergeCell ref="BO32:BP32"/>
    <mergeCell ref="BQ32:BR32"/>
    <mergeCell ref="BS32:BT32"/>
    <mergeCell ref="BU32:BV32"/>
    <mergeCell ref="AY32:AZ32"/>
    <mergeCell ref="BA32:BB32"/>
    <mergeCell ref="BC32:BD32"/>
    <mergeCell ref="BE32:BF32"/>
    <mergeCell ref="BG32:BH32"/>
    <mergeCell ref="BI32:BJ32"/>
    <mergeCell ref="AM32:AN32"/>
    <mergeCell ref="AO32:AP32"/>
    <mergeCell ref="BW35:BX35"/>
    <mergeCell ref="AU32:AV32"/>
    <mergeCell ref="AW32:AX32"/>
    <mergeCell ref="AA32:AB32"/>
    <mergeCell ref="AC32:AD32"/>
    <mergeCell ref="AE32:AF32"/>
    <mergeCell ref="AG32:AH32"/>
    <mergeCell ref="AI32:AJ32"/>
    <mergeCell ref="AK32:AL32"/>
    <mergeCell ref="BW32:BX32"/>
    <mergeCell ref="AQ32:AR32"/>
    <mergeCell ref="AS32:AT32"/>
    <mergeCell ref="BW31:BX31"/>
    <mergeCell ref="BY31:BZ31"/>
    <mergeCell ref="CA31:CB31"/>
    <mergeCell ref="BO31:BP31"/>
    <mergeCell ref="BQ31:BR31"/>
    <mergeCell ref="BS31:BT31"/>
    <mergeCell ref="BU31:BV31"/>
    <mergeCell ref="AC31:AD31"/>
    <mergeCell ref="AE31:AF31"/>
    <mergeCell ref="AG31:AH31"/>
    <mergeCell ref="AM31:AN31"/>
    <mergeCell ref="AO31:AP31"/>
    <mergeCell ref="AQ31:AR31"/>
    <mergeCell ref="AS31:AT31"/>
    <mergeCell ref="S31:T31"/>
    <mergeCell ref="U31:V31"/>
    <mergeCell ref="W31:X31"/>
    <mergeCell ref="O32:P32"/>
    <mergeCell ref="Q32:R32"/>
    <mergeCell ref="S32:T32"/>
    <mergeCell ref="U32:V32"/>
    <mergeCell ref="W32:X32"/>
    <mergeCell ref="Y32:Z32"/>
    <mergeCell ref="BE30:BF30"/>
    <mergeCell ref="BG30:BH30"/>
    <mergeCell ref="BI30:BJ30"/>
    <mergeCell ref="BK30:BL30"/>
    <mergeCell ref="BM30:BN30"/>
    <mergeCell ref="AQ30:AR30"/>
    <mergeCell ref="AS30:AT30"/>
    <mergeCell ref="A32:B32"/>
    <mergeCell ref="C32:D32"/>
    <mergeCell ref="E32:F32"/>
    <mergeCell ref="G32:H32"/>
    <mergeCell ref="I32:J32"/>
    <mergeCell ref="K32:L32"/>
    <mergeCell ref="M32:N32"/>
    <mergeCell ref="BK31:BL31"/>
    <mergeCell ref="BM31:BN31"/>
    <mergeCell ref="AU31:AV31"/>
    <mergeCell ref="AW31:AX31"/>
    <mergeCell ref="AY31:AZ31"/>
    <mergeCell ref="BE31:BF31"/>
    <mergeCell ref="BG31:BH31"/>
    <mergeCell ref="BI31:BJ31"/>
    <mergeCell ref="AI31:AJ31"/>
    <mergeCell ref="AK31:AL31"/>
    <mergeCell ref="BA30:BB30"/>
    <mergeCell ref="AE30:AF30"/>
    <mergeCell ref="AG30:AH30"/>
    <mergeCell ref="AI30:AJ30"/>
    <mergeCell ref="AK30:AL30"/>
    <mergeCell ref="AM30:AN30"/>
    <mergeCell ref="AO30:AP30"/>
    <mergeCell ref="CA30:CB30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BO30:BP30"/>
    <mergeCell ref="BQ30:BR30"/>
    <mergeCell ref="BS30:BT30"/>
    <mergeCell ref="BU30:BV30"/>
    <mergeCell ref="BW30:BX30"/>
    <mergeCell ref="BY30:BZ30"/>
    <mergeCell ref="BC30:BD30"/>
    <mergeCell ref="Y30:Z30"/>
    <mergeCell ref="AA30:AB30"/>
    <mergeCell ref="AC30:AD30"/>
    <mergeCell ref="CA29:CB29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BO29:BP29"/>
    <mergeCell ref="BQ29:BR29"/>
    <mergeCell ref="BS29:BT29"/>
    <mergeCell ref="BU29:BV29"/>
    <mergeCell ref="BW29:BX29"/>
    <mergeCell ref="BY29:BZ29"/>
    <mergeCell ref="W29:X29"/>
    <mergeCell ref="BE29:BF29"/>
    <mergeCell ref="AU30:AV30"/>
    <mergeCell ref="AW30:AX30"/>
    <mergeCell ref="AY30:AZ30"/>
    <mergeCell ref="K29:L29"/>
    <mergeCell ref="M29:N29"/>
    <mergeCell ref="O29:P29"/>
    <mergeCell ref="Q29:R29"/>
    <mergeCell ref="S29:T29"/>
    <mergeCell ref="U29:V29"/>
    <mergeCell ref="S30:T30"/>
    <mergeCell ref="U30:V30"/>
    <mergeCell ref="W30:X30"/>
    <mergeCell ref="A27:BZ27"/>
    <mergeCell ref="A29:B29"/>
    <mergeCell ref="C29:D29"/>
    <mergeCell ref="E29:F29"/>
    <mergeCell ref="G29:H29"/>
    <mergeCell ref="I29:J29"/>
    <mergeCell ref="BI26:BJ26"/>
    <mergeCell ref="BK26:BL26"/>
    <mergeCell ref="BM26:BN26"/>
    <mergeCell ref="BO26:BP26"/>
    <mergeCell ref="BQ26:BR26"/>
    <mergeCell ref="BS26:BT26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BG29:BH29"/>
    <mergeCell ref="BI29:BJ29"/>
    <mergeCell ref="BK29:BL29"/>
    <mergeCell ref="BM29:BN29"/>
    <mergeCell ref="A26:B26"/>
    <mergeCell ref="C26:D26"/>
    <mergeCell ref="E26:F26"/>
    <mergeCell ref="G26:H26"/>
    <mergeCell ref="I26:J26"/>
    <mergeCell ref="K26:L26"/>
    <mergeCell ref="AO26:AP26"/>
    <mergeCell ref="AQ26:AR26"/>
    <mergeCell ref="AS26:AT26"/>
    <mergeCell ref="Y26:Z26"/>
    <mergeCell ref="AA26:AB26"/>
    <mergeCell ref="AC26:AD26"/>
    <mergeCell ref="AE26:AF26"/>
    <mergeCell ref="AG26:AH26"/>
    <mergeCell ref="AI26:AJ26"/>
    <mergeCell ref="S25:T25"/>
    <mergeCell ref="U25:V25"/>
    <mergeCell ref="W25:X25"/>
    <mergeCell ref="BW25:BX25"/>
    <mergeCell ref="BY25:BZ25"/>
    <mergeCell ref="CA25:CB25"/>
    <mergeCell ref="M26:N26"/>
    <mergeCell ref="O26:P26"/>
    <mergeCell ref="Q26:R26"/>
    <mergeCell ref="S26:T26"/>
    <mergeCell ref="U26:V26"/>
    <mergeCell ref="W26:X26"/>
    <mergeCell ref="AU26:AV26"/>
    <mergeCell ref="BU26:BV26"/>
    <mergeCell ref="BW26:BX26"/>
    <mergeCell ref="BY26:BZ26"/>
    <mergeCell ref="CA26:CB26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U25:AV25"/>
    <mergeCell ref="AW25:AX25"/>
    <mergeCell ref="AY25:AZ25"/>
    <mergeCell ref="AC25:AT25"/>
    <mergeCell ref="AO24:AP24"/>
    <mergeCell ref="AQ24:AR24"/>
    <mergeCell ref="AS24:AT24"/>
    <mergeCell ref="AU24:AV24"/>
    <mergeCell ref="BU24:BV24"/>
    <mergeCell ref="BW24:BX24"/>
    <mergeCell ref="BY24:BZ24"/>
    <mergeCell ref="CA24:CB24"/>
    <mergeCell ref="BI24:BJ24"/>
    <mergeCell ref="BK24:BL24"/>
    <mergeCell ref="BM24:BN24"/>
    <mergeCell ref="BO24:BP24"/>
    <mergeCell ref="BQ24:BR24"/>
    <mergeCell ref="BS24:BT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A24:B24"/>
    <mergeCell ref="C24:D24"/>
    <mergeCell ref="E24:F24"/>
    <mergeCell ref="G24:H24"/>
    <mergeCell ref="I24:J24"/>
    <mergeCell ref="K24:L24"/>
    <mergeCell ref="S23:T23"/>
    <mergeCell ref="U23:V23"/>
    <mergeCell ref="W23:X23"/>
    <mergeCell ref="A20:X20"/>
    <mergeCell ref="AC20:AZ20"/>
    <mergeCell ref="BE20:CB20"/>
    <mergeCell ref="A21:BZ21"/>
    <mergeCell ref="BQ23:BR23"/>
    <mergeCell ref="BS23:BT23"/>
    <mergeCell ref="BU23:BV23"/>
    <mergeCell ref="BW23:BX23"/>
    <mergeCell ref="BY23:BZ23"/>
    <mergeCell ref="CA23:CB23"/>
    <mergeCell ref="BE23:BF23"/>
    <mergeCell ref="BG23:BH23"/>
    <mergeCell ref="BI23:BJ23"/>
    <mergeCell ref="BK23:BL23"/>
    <mergeCell ref="BM23:BN23"/>
    <mergeCell ref="BO23:BP23"/>
    <mergeCell ref="BQ17:BR17"/>
    <mergeCell ref="BS17:BT17"/>
    <mergeCell ref="BU17:BV17"/>
    <mergeCell ref="BW17:BX17"/>
    <mergeCell ref="BY17:BZ17"/>
    <mergeCell ref="A19:X19"/>
    <mergeCell ref="AC19:AZ19"/>
    <mergeCell ref="BE19:CB19"/>
    <mergeCell ref="A17:J17"/>
    <mergeCell ref="R17:AA17"/>
    <mergeCell ref="AI17:AR17"/>
    <mergeCell ref="AZ17:BI17"/>
    <mergeCell ref="BY14:BZ14"/>
    <mergeCell ref="A16:BZ16"/>
    <mergeCell ref="BQ14:BR14"/>
    <mergeCell ref="BS14:BT14"/>
    <mergeCell ref="BU14:BV14"/>
    <mergeCell ref="BW14:BX14"/>
    <mergeCell ref="AZ14:BI14"/>
    <mergeCell ref="AI14:AR14"/>
    <mergeCell ref="R14:AA14"/>
    <mergeCell ref="A14:J14"/>
    <mergeCell ref="BQ12:BZ12"/>
    <mergeCell ref="A13:BZ13"/>
    <mergeCell ref="A8:CB8"/>
    <mergeCell ref="A9:CB9"/>
    <mergeCell ref="A10:N11"/>
    <mergeCell ref="P10:BI10"/>
    <mergeCell ref="R11:AA11"/>
    <mergeCell ref="AI11:AR11"/>
    <mergeCell ref="AZ11:BI11"/>
    <mergeCell ref="AI4:AJ4"/>
    <mergeCell ref="AK4:AL4"/>
    <mergeCell ref="AM4:AN4"/>
    <mergeCell ref="AO4:AP4"/>
    <mergeCell ref="AQ4:AT4"/>
    <mergeCell ref="A12:M12"/>
    <mergeCell ref="R12:AA12"/>
    <mergeCell ref="AI12:AR12"/>
    <mergeCell ref="AZ12:BI12"/>
    <mergeCell ref="AO1:AP2"/>
    <mergeCell ref="AQ1:AR2"/>
    <mergeCell ref="AS1:AT2"/>
    <mergeCell ref="AU1:AV2"/>
    <mergeCell ref="AW1:BH2"/>
    <mergeCell ref="AU4:AV4"/>
    <mergeCell ref="AW4:AX4"/>
    <mergeCell ref="AY4:AZ4"/>
    <mergeCell ref="BA4:BB4"/>
    <mergeCell ref="AW3:BH3"/>
    <mergeCell ref="BC4:BD4"/>
    <mergeCell ref="BE4:BF4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  <mergeCell ref="A3:B3"/>
    <mergeCell ref="Q3:R3"/>
    <mergeCell ref="S3:X3"/>
    <mergeCell ref="AM3:AN3"/>
    <mergeCell ref="A4:B4"/>
    <mergeCell ref="Q4:R4"/>
    <mergeCell ref="S4:X4"/>
    <mergeCell ref="Y4:Z4"/>
    <mergeCell ref="AA4:AB4"/>
    <mergeCell ref="AC4:AD4"/>
    <mergeCell ref="AC49:AT49"/>
    <mergeCell ref="A49:R49"/>
    <mergeCell ref="A56:CB56"/>
    <mergeCell ref="CF4:CK4"/>
    <mergeCell ref="A25:R25"/>
    <mergeCell ref="BE25:BV25"/>
    <mergeCell ref="A23:R23"/>
    <mergeCell ref="A41:R41"/>
    <mergeCell ref="A43:R43"/>
    <mergeCell ref="AC43:AT43"/>
    <mergeCell ref="BE43:BV43"/>
    <mergeCell ref="CF7:CK7"/>
    <mergeCell ref="BS4:CB4"/>
    <mergeCell ref="BV7:CD7"/>
    <mergeCell ref="AE4:AF4"/>
    <mergeCell ref="A5:B5"/>
    <mergeCell ref="Q5:R5"/>
    <mergeCell ref="S5:AZ5"/>
    <mergeCell ref="A6:B6"/>
    <mergeCell ref="Q6:R6"/>
    <mergeCell ref="S6:AZ6"/>
    <mergeCell ref="BA6:BH6"/>
    <mergeCell ref="AG4:AH4"/>
    <mergeCell ref="CF56:CV65"/>
    <mergeCell ref="A57:R57"/>
    <mergeCell ref="S57:AB57"/>
    <mergeCell ref="AC57:AT57"/>
    <mergeCell ref="AU57:BK57"/>
    <mergeCell ref="BL57:BV57"/>
    <mergeCell ref="AU58:BK58"/>
    <mergeCell ref="BL58:BV58"/>
    <mergeCell ref="A60:CB60"/>
    <mergeCell ref="A61:N61"/>
    <mergeCell ref="O61:X61"/>
    <mergeCell ref="Y61:AB61"/>
    <mergeCell ref="AC61:AT61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J7" sqref="J7"/>
    </sheetView>
  </sheetViews>
  <sheetFormatPr defaultRowHeight="12.75"/>
  <cols>
    <col min="1" max="1" width="7" customWidth="1"/>
    <col min="2" max="2" width="16.5703125" customWidth="1"/>
    <col min="3" max="3" width="17.7109375" customWidth="1"/>
    <col min="4" max="4" width="14" customWidth="1"/>
    <col min="5" max="5" width="16.7109375" customWidth="1"/>
    <col min="6" max="6" width="15.7109375" customWidth="1"/>
  </cols>
  <sheetData>
    <row r="1" spans="1:6" ht="20.25" customHeight="1">
      <c r="A1" s="27" t="s">
        <v>28</v>
      </c>
      <c r="B1" s="27">
        <v>12792</v>
      </c>
    </row>
    <row r="2" spans="1:6" ht="20.25" customHeight="1"/>
    <row r="3" spans="1:6" ht="20.25" customHeight="1"/>
    <row r="4" spans="1:6" ht="20.25" customHeight="1">
      <c r="A4" s="25" t="s">
        <v>29</v>
      </c>
      <c r="B4" s="25" t="s">
        <v>34</v>
      </c>
      <c r="C4" s="25" t="s">
        <v>35</v>
      </c>
      <c r="D4" s="25" t="s">
        <v>36</v>
      </c>
      <c r="E4" s="25" t="s">
        <v>37</v>
      </c>
      <c r="F4" s="25" t="s">
        <v>38</v>
      </c>
    </row>
    <row r="5" spans="1:6" ht="20.25" customHeight="1">
      <c r="A5">
        <v>1</v>
      </c>
      <c r="B5" s="24">
        <f>ROUND($B$1*0.051,2)*3*$A5</f>
        <v>1957.17</v>
      </c>
      <c r="C5" s="28">
        <f>$B$1*3*$A5*0.051</f>
        <v>1957.1759999999999</v>
      </c>
      <c r="D5" s="29">
        <f>(C5-B5)*100</f>
        <v>0.59999999998581188</v>
      </c>
      <c r="E5" s="26">
        <f>A5*0.5</f>
        <v>0.5</v>
      </c>
      <c r="F5" s="25" t="str">
        <f>IF(ABS(D5)-E5&gt;0,"-","+")</f>
        <v>-</v>
      </c>
    </row>
    <row r="6" spans="1:6" ht="20.25" customHeight="1">
      <c r="A6">
        <v>2</v>
      </c>
      <c r="B6" s="24">
        <f t="shared" ref="B6:B24" si="0">ROUND($B$1*0.051,2)*3*$A6</f>
        <v>3914.34</v>
      </c>
      <c r="C6" s="28">
        <f t="shared" ref="C6:C24" si="1">$B$1*3*$A6*0.051</f>
        <v>3914.3519999999999</v>
      </c>
      <c r="D6" s="29">
        <f t="shared" ref="D6:D24" si="2">(C6-B6)*100</f>
        <v>1.1999999999716238</v>
      </c>
      <c r="E6" s="26">
        <f t="shared" ref="E6:E24" si="3">A6*0.5</f>
        <v>1</v>
      </c>
      <c r="F6" s="25" t="str">
        <f t="shared" ref="F6:F24" si="4">IF(ABS(D6)-E6&gt;0,"-","+")</f>
        <v>-</v>
      </c>
    </row>
    <row r="7" spans="1:6" ht="20.25" customHeight="1">
      <c r="A7">
        <v>3</v>
      </c>
      <c r="B7" s="24">
        <f t="shared" si="0"/>
        <v>5871.51</v>
      </c>
      <c r="C7" s="28">
        <f t="shared" si="1"/>
        <v>5871.5279999999993</v>
      </c>
      <c r="D7" s="29">
        <f t="shared" si="2"/>
        <v>1.7999999999119609</v>
      </c>
      <c r="E7" s="26">
        <f t="shared" si="3"/>
        <v>1.5</v>
      </c>
      <c r="F7" s="25" t="str">
        <f t="shared" si="4"/>
        <v>-</v>
      </c>
    </row>
    <row r="8" spans="1:6" ht="20.25" customHeight="1">
      <c r="A8">
        <v>4</v>
      </c>
      <c r="B8" s="24">
        <f t="shared" si="0"/>
        <v>7828.68</v>
      </c>
      <c r="C8" s="28">
        <f t="shared" si="1"/>
        <v>7828.7039999999997</v>
      </c>
      <c r="D8" s="29">
        <f t="shared" si="2"/>
        <v>2.3999999999432475</v>
      </c>
      <c r="E8" s="26">
        <f t="shared" si="3"/>
        <v>2</v>
      </c>
      <c r="F8" s="25" t="str">
        <f t="shared" si="4"/>
        <v>-</v>
      </c>
    </row>
    <row r="9" spans="1:6" ht="20.25" customHeight="1">
      <c r="A9">
        <v>5</v>
      </c>
      <c r="B9" s="24">
        <f t="shared" si="0"/>
        <v>9785.85</v>
      </c>
      <c r="C9" s="28">
        <f t="shared" si="1"/>
        <v>9785.8799999999992</v>
      </c>
      <c r="D9" s="29">
        <f t="shared" si="2"/>
        <v>2.9999999998835847</v>
      </c>
      <c r="E9" s="26">
        <f t="shared" si="3"/>
        <v>2.5</v>
      </c>
      <c r="F9" s="25" t="str">
        <f t="shared" si="4"/>
        <v>-</v>
      </c>
    </row>
    <row r="10" spans="1:6" ht="20.25" customHeight="1">
      <c r="A10">
        <v>6</v>
      </c>
      <c r="B10" s="24">
        <f t="shared" si="0"/>
        <v>11743.02</v>
      </c>
      <c r="C10" s="28">
        <f t="shared" si="1"/>
        <v>11743.055999999999</v>
      </c>
      <c r="D10" s="29">
        <f t="shared" si="2"/>
        <v>3.5999999998239218</v>
      </c>
      <c r="E10" s="26">
        <f t="shared" si="3"/>
        <v>3</v>
      </c>
      <c r="F10" s="25" t="str">
        <f t="shared" si="4"/>
        <v>-</v>
      </c>
    </row>
    <row r="11" spans="1:6" ht="20.25" customHeight="1">
      <c r="A11">
        <v>7</v>
      </c>
      <c r="B11" s="24">
        <f t="shared" si="0"/>
        <v>13700.19</v>
      </c>
      <c r="C11" s="28">
        <f t="shared" si="1"/>
        <v>13700.232</v>
      </c>
      <c r="D11" s="29">
        <f t="shared" si="2"/>
        <v>4.1999999999461579</v>
      </c>
      <c r="E11" s="26">
        <f t="shared" si="3"/>
        <v>3.5</v>
      </c>
      <c r="F11" s="25" t="str">
        <f t="shared" si="4"/>
        <v>-</v>
      </c>
    </row>
    <row r="12" spans="1:6" ht="20.25" customHeight="1">
      <c r="A12">
        <v>8</v>
      </c>
      <c r="B12" s="24">
        <f t="shared" si="0"/>
        <v>15657.36</v>
      </c>
      <c r="C12" s="28">
        <f t="shared" si="1"/>
        <v>15657.407999999999</v>
      </c>
      <c r="D12" s="29">
        <f t="shared" si="2"/>
        <v>4.7999999998864951</v>
      </c>
      <c r="E12" s="26">
        <f t="shared" si="3"/>
        <v>4</v>
      </c>
      <c r="F12" s="25" t="str">
        <f t="shared" si="4"/>
        <v>-</v>
      </c>
    </row>
    <row r="13" spans="1:6" ht="20.25" customHeight="1">
      <c r="A13">
        <v>9</v>
      </c>
      <c r="B13" s="24">
        <f t="shared" si="0"/>
        <v>17614.53</v>
      </c>
      <c r="C13" s="28">
        <f t="shared" si="1"/>
        <v>17614.583999999999</v>
      </c>
      <c r="D13" s="29">
        <f t="shared" si="2"/>
        <v>5.4000000000087311</v>
      </c>
      <c r="E13" s="26">
        <f t="shared" si="3"/>
        <v>4.5</v>
      </c>
      <c r="F13" s="25" t="str">
        <f t="shared" si="4"/>
        <v>-</v>
      </c>
    </row>
    <row r="14" spans="1:6" ht="20.25" customHeight="1">
      <c r="A14">
        <v>10</v>
      </c>
      <c r="B14" s="24">
        <f t="shared" si="0"/>
        <v>19571.7</v>
      </c>
      <c r="C14" s="28">
        <f t="shared" si="1"/>
        <v>19571.759999999998</v>
      </c>
      <c r="D14" s="29">
        <f t="shared" si="2"/>
        <v>5.9999999997671694</v>
      </c>
      <c r="E14" s="26">
        <f t="shared" si="3"/>
        <v>5</v>
      </c>
      <c r="F14" s="25" t="str">
        <f t="shared" si="4"/>
        <v>-</v>
      </c>
    </row>
    <row r="15" spans="1:6" ht="20.25" customHeight="1">
      <c r="A15">
        <v>11</v>
      </c>
      <c r="B15" s="24">
        <f t="shared" si="0"/>
        <v>21528.870000000003</v>
      </c>
      <c r="C15" s="28">
        <f t="shared" si="1"/>
        <v>21528.935999999998</v>
      </c>
      <c r="D15" s="29">
        <f t="shared" si="2"/>
        <v>6.5999999995256076</v>
      </c>
      <c r="E15" s="26">
        <f t="shared" si="3"/>
        <v>5.5</v>
      </c>
      <c r="F15" s="25" t="str">
        <f t="shared" si="4"/>
        <v>-</v>
      </c>
    </row>
    <row r="16" spans="1:6" ht="20.25" customHeight="1">
      <c r="A16">
        <v>12</v>
      </c>
      <c r="B16" s="24">
        <f t="shared" si="0"/>
        <v>23486.04</v>
      </c>
      <c r="C16" s="28">
        <f t="shared" si="1"/>
        <v>23486.111999999997</v>
      </c>
      <c r="D16" s="29">
        <f t="shared" si="2"/>
        <v>7.1999999996478437</v>
      </c>
      <c r="E16" s="26">
        <f t="shared" si="3"/>
        <v>6</v>
      </c>
      <c r="F16" s="25" t="str">
        <f t="shared" si="4"/>
        <v>-</v>
      </c>
    </row>
    <row r="17" spans="1:6" ht="20.25" customHeight="1">
      <c r="A17">
        <v>13</v>
      </c>
      <c r="B17" s="24">
        <f t="shared" si="0"/>
        <v>25443.21</v>
      </c>
      <c r="C17" s="28">
        <f t="shared" si="1"/>
        <v>25443.287999999997</v>
      </c>
      <c r="D17" s="29">
        <f t="shared" si="2"/>
        <v>7.7999999997700797</v>
      </c>
      <c r="E17" s="26">
        <f t="shared" si="3"/>
        <v>6.5</v>
      </c>
      <c r="F17" s="25" t="str">
        <f t="shared" si="4"/>
        <v>-</v>
      </c>
    </row>
    <row r="18" spans="1:6" ht="20.25" customHeight="1">
      <c r="A18">
        <v>14</v>
      </c>
      <c r="B18" s="24">
        <f t="shared" si="0"/>
        <v>27400.38</v>
      </c>
      <c r="C18" s="28">
        <f t="shared" si="1"/>
        <v>27400.464</v>
      </c>
      <c r="D18" s="29">
        <f t="shared" si="2"/>
        <v>8.3999999998923158</v>
      </c>
      <c r="E18" s="26">
        <f t="shared" si="3"/>
        <v>7</v>
      </c>
      <c r="F18" s="25" t="str">
        <f t="shared" si="4"/>
        <v>-</v>
      </c>
    </row>
    <row r="19" spans="1:6" ht="20.25" customHeight="1">
      <c r="A19">
        <v>15</v>
      </c>
      <c r="B19" s="24">
        <f t="shared" si="0"/>
        <v>29357.550000000003</v>
      </c>
      <c r="C19" s="28">
        <f t="shared" si="1"/>
        <v>29357.64</v>
      </c>
      <c r="D19" s="29">
        <f t="shared" si="2"/>
        <v>8.999999999650754</v>
      </c>
      <c r="E19" s="26">
        <f t="shared" si="3"/>
        <v>7.5</v>
      </c>
      <c r="F19" s="25" t="str">
        <f t="shared" si="4"/>
        <v>-</v>
      </c>
    </row>
    <row r="20" spans="1:6" ht="20.25" customHeight="1">
      <c r="A20">
        <v>16</v>
      </c>
      <c r="B20" s="24">
        <f t="shared" si="0"/>
        <v>31314.720000000001</v>
      </c>
      <c r="C20" s="28">
        <f t="shared" si="1"/>
        <v>31314.815999999999</v>
      </c>
      <c r="D20" s="29">
        <f t="shared" si="2"/>
        <v>9.5999999997729901</v>
      </c>
      <c r="E20" s="26">
        <f t="shared" si="3"/>
        <v>8</v>
      </c>
      <c r="F20" s="25" t="str">
        <f t="shared" si="4"/>
        <v>-</v>
      </c>
    </row>
    <row r="21" spans="1:6" ht="20.25" customHeight="1">
      <c r="A21">
        <v>17</v>
      </c>
      <c r="B21" s="24">
        <f t="shared" si="0"/>
        <v>33271.89</v>
      </c>
      <c r="C21" s="28">
        <f t="shared" si="1"/>
        <v>33271.991999999998</v>
      </c>
      <c r="D21" s="29">
        <f t="shared" si="2"/>
        <v>10.199999999895226</v>
      </c>
      <c r="E21" s="26">
        <f t="shared" si="3"/>
        <v>8.5</v>
      </c>
      <c r="F21" s="25" t="str">
        <f t="shared" si="4"/>
        <v>-</v>
      </c>
    </row>
    <row r="22" spans="1:6" ht="20.25" customHeight="1">
      <c r="A22">
        <v>18</v>
      </c>
      <c r="B22" s="24">
        <f t="shared" si="0"/>
        <v>35229.06</v>
      </c>
      <c r="C22" s="28">
        <f t="shared" si="1"/>
        <v>35229.167999999998</v>
      </c>
      <c r="D22" s="29">
        <f t="shared" si="2"/>
        <v>10.800000000017462</v>
      </c>
      <c r="E22" s="26">
        <f t="shared" si="3"/>
        <v>9</v>
      </c>
      <c r="F22" s="25" t="str">
        <f t="shared" si="4"/>
        <v>-</v>
      </c>
    </row>
    <row r="23" spans="1:6" ht="20.25" customHeight="1">
      <c r="A23">
        <v>19</v>
      </c>
      <c r="B23" s="24">
        <f t="shared" si="0"/>
        <v>37186.230000000003</v>
      </c>
      <c r="C23" s="28">
        <f t="shared" si="1"/>
        <v>37186.343999999997</v>
      </c>
      <c r="D23" s="29">
        <f t="shared" si="2"/>
        <v>11.399999999412103</v>
      </c>
      <c r="E23" s="26">
        <f t="shared" si="3"/>
        <v>9.5</v>
      </c>
      <c r="F23" s="25" t="str">
        <f t="shared" si="4"/>
        <v>-</v>
      </c>
    </row>
    <row r="24" spans="1:6" ht="20.25" customHeight="1">
      <c r="A24">
        <v>20</v>
      </c>
      <c r="B24" s="24">
        <f t="shared" si="0"/>
        <v>39143.4</v>
      </c>
      <c r="C24" s="28">
        <f t="shared" si="1"/>
        <v>39143.519999999997</v>
      </c>
      <c r="D24" s="29">
        <f t="shared" si="2"/>
        <v>11.999999999534339</v>
      </c>
      <c r="E24" s="26">
        <f t="shared" si="3"/>
        <v>10</v>
      </c>
      <c r="F24" s="25" t="str">
        <f t="shared" si="4"/>
        <v>-</v>
      </c>
    </row>
    <row r="25" spans="1:6" ht="20.25" customHeight="1"/>
    <row r="26" spans="1:6" ht="20.25" customHeight="1"/>
    <row r="27" spans="1:6" ht="20.25" customHeight="1"/>
    <row r="28" spans="1:6" ht="20.25" customHeight="1"/>
    <row r="29" spans="1:6" ht="20.25" customHeight="1"/>
    <row r="30" spans="1:6" ht="20.25" customHeight="1"/>
    <row r="31" spans="1:6" ht="20.25" customHeight="1"/>
    <row r="32" spans="1:6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Прил.1 к Р.1 (1.2)</vt:lpstr>
      <vt:lpstr>Дельта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2021-04-06T05:28:51Z</dcterms:created>
  <dcterms:modified xsi:type="dcterms:W3CDTF">2021-04-09T13:32:40Z</dcterms:modified>
</cp:coreProperties>
</file>